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sharedStrings.xml" ContentType="application/vnd.openxmlformats-officedocument.spreadsheetml.sharedStrings+xml"/>
  <Override PartName="/xl/media/image4.png" ContentType="image/png"/>
  <Override PartName="/xl/comments3.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xl/drawings/vmlDrawing2.vml" ContentType="application/vnd.openxmlformats-officedocument.vmlDrawing"/>
  <Override PartName="/xl/drawings/vmlDrawing3.vml" ContentType="application/vnd.openxmlformats-officedocument.vmlDrawing"/>
  <Override PartName="/xl/drawings/vmlDrawing4.vml" ContentType="application/vnd.openxmlformats-officedocument.vmlDrawing"/>
  <Override PartName="/xl/drawings/vmlDrawing5.vml" ContentType="application/vnd.openxmlformats-officedocument.vmlDrawing"/>
  <Override PartName="/xl/drawings/_rels/drawing1.xml.rels" ContentType="application/vnd.openxmlformats-package.relationships+xml"/>
  <Override PartName="/xl/comments2.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PT" sheetId="1" state="visible" r:id="rId2"/>
    <sheet name="PESSOAL - CLT" sheetId="2" state="visible" r:id="rId3"/>
    <sheet name="SERVIÇOS TERCEIROS" sheetId="3" state="visible" r:id="rId4"/>
    <sheet name="MATERIAIS CONSUMO" sheetId="4" state="visible" r:id="rId5"/>
    <sheet name="CUSTOS INDIRETOS" sheetId="5" state="visible" r:id="rId6"/>
    <sheet name="INVESTIMENTO" sheetId="6" state="visible" r:id="rId7"/>
  </sheets>
  <definedNames>
    <definedName function="false" hidden="false" localSheetId="4" name="_xlnm.Print_Area" vbProcedure="false">'CUSTOS INDIRETOS'!$A$1:$F$25</definedName>
    <definedName function="false" hidden="false" localSheetId="5" name="_xlnm.Print_Area" vbProcedure="false">INVESTIMENTO!$A$1:$F$24</definedName>
    <definedName function="false" hidden="false" localSheetId="3" name="_xlnm.Print_Area" vbProcedure="false">'MATERIAIS CONSUMO'!$A$1:$F$27</definedName>
    <definedName function="false" hidden="false" localSheetId="1" name="_xlnm.Print_Area" vbProcedure="false">'PESSOAL - CLT'!$C$2:$AA$62</definedName>
    <definedName function="false" hidden="false" localSheetId="1" name="_xlnm.Print_Titles" vbProcedure="false">'PESSOAL - CLT'!$2:$2</definedName>
    <definedName function="false" hidden="false" localSheetId="0" name="_xlnm.Print_Area" vbProcedure="false">PT!$A$1:$K$147</definedName>
    <definedName function="false" hidden="false" localSheetId="2" name="_xlnm.Print_Area" vbProcedure="false">'SERVIÇOS TERCEIROS'!$A$2:$F$28</definedName>
    <definedName function="false" hidden="false" localSheetId="0" name="a" vbProcedure="false">PT!$A$1:$J$147</definedName>
    <definedName function="false" hidden="false" localSheetId="0" name="Abc" vbProcedure="false">PT!$A$1:$J$147</definedName>
    <definedName function="false" hidden="false" localSheetId="0" name="abcs" vbProcedure="false">PT!$A$1:$J$147</definedName>
    <definedName function="false" hidden="false" localSheetId="0" name="Acd" vbProcedure="false">PT!$A$1:$J$147</definedName>
    <definedName function="false" hidden="false" localSheetId="0" name="adf" vbProcedure="false">PT!$A$1:$J$147</definedName>
    <definedName function="false" hidden="false" localSheetId="0" name="adr" vbProcedure="false">PT!$A$1:$J$147</definedName>
    <definedName function="false" hidden="false" localSheetId="0" name="ads" vbProcedure="false">PT!$A$1:$J$147</definedName>
    <definedName function="false" hidden="false" localSheetId="0" name="Aef" vbProcedure="false">PT!$A$1:$J$147</definedName>
    <definedName function="false" hidden="false" localSheetId="0" name="aer" vbProcedure="false">PT!$A$1:$J$147</definedName>
    <definedName function="false" hidden="false" localSheetId="0" name="are" vbProcedure="false">PT!$A$1:$J$147</definedName>
    <definedName function="false" hidden="false" localSheetId="0" name="ASDF" vbProcedure="false">PT!$A$1:$J$147</definedName>
    <definedName function="false" hidden="false" localSheetId="0" name="asdfg" vbProcedure="false">PT!$A$1:$J$147</definedName>
    <definedName function="false" hidden="false" localSheetId="0" name="asdre" vbProcedure="false">PT!$A$1:$J$147</definedName>
    <definedName function="false" hidden="false" localSheetId="0" name="ASGJ" vbProcedure="false">PT!$A$1:$J$147</definedName>
    <definedName function="false" hidden="false" localSheetId="0" name="ash" vbProcedure="false">PT!$A$1:$J$147</definedName>
    <definedName function="false" hidden="false" localSheetId="0" name="ASRT" vbProcedure="false">PT!$A$1:$J$147</definedName>
    <definedName function="false" hidden="false" localSheetId="0" name="avc" vbProcedure="false">PT!$A$1:$J$147</definedName>
    <definedName function="false" hidden="false" localSheetId="0" name="d" vbProcedure="false">PT!$A$1:$J$147</definedName>
    <definedName function="false" hidden="false" localSheetId="0" name="f" vbProcedure="false">PT!$A$1:$J$147</definedName>
    <definedName function="false" hidden="false" localSheetId="0" name="g" vbProcedure="false">PT!$A$1:$J$147</definedName>
    <definedName function="false" hidden="false" localSheetId="0" name="GHF" vbProcedure="false">PT!$A$1:$J$147</definedName>
    <definedName function="false" hidden="false" localSheetId="0" name="GJKLGL" vbProcedure="false">PT!$A$1:$J$147</definedName>
    <definedName function="false" hidden="false" localSheetId="0" name="h" vbProcedure="false">PT!$A$1:$J$147</definedName>
    <definedName function="false" hidden="false" localSheetId="0" name="j" vbProcedure="false">PT!$A$1:$J$147</definedName>
    <definedName function="false" hidden="false" localSheetId="0" name="k" vbProcedure="false">PT!$A$1:$J$147</definedName>
    <definedName function="false" hidden="false" localSheetId="0" name="khkljhlj" vbProcedure="false">PT!$A$1:$J$147</definedName>
    <definedName function="false" hidden="false" localSheetId="0" name="Print_Area_0" vbProcedure="false">PT!$A$1:$J$147</definedName>
    <definedName function="false" hidden="false" localSheetId="0" name="Print_Area_0_0" vbProcedure="false">PT!$A$1:$J$147</definedName>
    <definedName function="false" hidden="false" localSheetId="0" name="Print_Area_0_0_0" vbProcedure="false">PT!$A$1:$J$147</definedName>
    <definedName function="false" hidden="false" localSheetId="0" name="Print_Area_0_0_0_0" vbProcedure="false">PT!$A$1:$J$147</definedName>
    <definedName function="false" hidden="false" localSheetId="0" name="Print_Area_0_0_0_0_0" vbProcedure="false">PT!$A$1:$J$147</definedName>
    <definedName function="false" hidden="false" localSheetId="0" name="Print_Area_0_0_0_0_0_0" vbProcedure="false">PT!$A$1:$J$147</definedName>
    <definedName function="false" hidden="false" localSheetId="0" name="Print_Area_0_0_0_0_0_0_0" vbProcedure="false">PT!$A$1:$J$147</definedName>
    <definedName function="false" hidden="false" localSheetId="0" name="Print_Area_0_0_0_0_0_0_0_0" vbProcedure="false">PT!$A$1:$J$147</definedName>
    <definedName function="false" hidden="false" localSheetId="0" name="Print_Area_0_0_0_0_0_0_0_0_0" vbProcedure="false">PT!$A$1:$J$147</definedName>
    <definedName function="false" hidden="false" localSheetId="0" name="Print_Area_0_0_0_0_0_0_0_0_0_0" vbProcedure="false">PT!$A$1:$J$147</definedName>
    <definedName function="false" hidden="false" localSheetId="0" name="Print_Area_1" vbProcedure="false">PT!$A$1:$J$147</definedName>
    <definedName function="false" hidden="false" localSheetId="0" name="QWER" vbProcedure="false">PT!$A$1:$J$147</definedName>
    <definedName function="false" hidden="false" localSheetId="0" name="s" vbProcedure="false">PT!$A$1:$J$147</definedName>
    <definedName function="false" hidden="false" localSheetId="0" name="SAFDTY" vbProcedure="false">PT!$A$1:$J$147</definedName>
    <definedName function="false" hidden="false" localSheetId="0" name="sahaf" vbProcedure="false">PT!$A$1:$J$147</definedName>
    <definedName function="false" hidden="false" localSheetId="0" name="SFDGXVC" vbProcedure="false">PT!$A$1:$J$147</definedName>
    <definedName function="false" hidden="false" localSheetId="0" name="wer" vbProcedure="false">PT!$A$1:$J$147</definedName>
    <definedName function="false" hidden="false" localSheetId="0" name="XVBN" vbProcedure="false">PT!$A$1:$J$147</definedName>
    <definedName function="false" hidden="false" localSheetId="0" name="__xlnm_Print_Area" vbProcedure="false">PT!$A$1:$J$147</definedName>
    <definedName function="false" hidden="false" localSheetId="0" name="__xlnm_Print_Area_0" vbProcedure="false">PT!$A$1:$J$147</definedName>
  </definedNames>
  <calcPr iterateCount="100" refMode="A1" iterate="false" iterateDelta="0.0001"/>
  <extLst>
    <ext xmlns:loext="http://schemas.libreoffice.org/" uri="{7626C862-2A13-11E5-B345-FEFF819CDC9F}">
      <loext:extCalcPr stringRefSyntax="CalcA1ExcelA1"/>
    </ext>
  </extLst>
</workbook>
</file>

<file path=xl/comments2.xml><?xml version="1.0" encoding="utf-8"?>
<comments xmlns="http://schemas.openxmlformats.org/spreadsheetml/2006/main" xmlns:xdr="http://schemas.openxmlformats.org/drawingml/2006/spreadsheetDrawing">
  <authors>
    <author> </author>
  </authors>
  <commentList>
    <comment ref="C6" authorId="0">
      <text>
        <r>
          <rPr>
            <sz val="11"/>
            <color rgb="FF000000"/>
            <rFont val="Calibri"/>
            <family val="0"/>
            <charset val="1"/>
          </rPr>
          <t xml:space="preserve">VIDE TABELA DE CARGOS E DIGITE O CÓDIGO CORRESPONDENTE</t>
        </r>
      </text>
    </comment>
    <comment ref="E6" authorId="0">
      <text>
        <r>
          <rPr>
            <sz val="11"/>
            <color rgb="FF000000"/>
            <rFont val="Calibri"/>
            <family val="0"/>
            <charset val="1"/>
          </rPr>
          <t xml:space="preserve">DESCREVA COM MAIS DETALHES O CARGO A SER DESEMPENHADO
EX: GERENTE ADMINISTRATIVO</t>
        </r>
      </text>
    </comment>
    <comment ref="F6" authorId="0">
      <text>
        <r>
          <rPr>
            <sz val="11"/>
            <color rgb="FF000000"/>
            <rFont val="Calibri"/>
            <family val="0"/>
            <charset val="1"/>
          </rPr>
          <t xml:space="preserve">INSERIR O NÚMERO DE HORAS TRABALHADAS POR SEMANA
</t>
        </r>
        <r>
          <rPr>
            <sz val="9"/>
            <color rgb="FF000000"/>
            <rFont val="Tahoma"/>
            <family val="0"/>
            <charset val="1"/>
          </rPr>
          <t xml:space="preserve">DIGITE "12" - REVEZAMENTO - 12X36
DIGITE "20" - JORNADA 20H/SEMANA
DIGITE "30" - JORNADA 30H/SEMANA
DIGITE "40" - JORNADA 40H/SEMANA
DIGITE "44" - JORNADA 44H/SEMANA
</t>
        </r>
        <r>
          <rPr>
            <b val="true"/>
            <sz val="9"/>
            <color rgb="FF000000"/>
            <rFont val="Tahoma"/>
            <family val="0"/>
            <charset val="1"/>
          </rPr>
          <t xml:space="preserve">
</t>
        </r>
      </text>
    </comment>
    <comment ref="F34" authorId="0">
      <text>
        <r>
          <rPr>
            <sz val="11"/>
            <color rgb="FF000000"/>
            <rFont val="Calibri"/>
            <family val="0"/>
            <charset val="1"/>
          </rPr>
          <t xml:space="preserve">DIGITE "S" OU "N"
S - REALIZA PROVISÃO
N - NÃO REALIZA PROVISÃO 
</t>
        </r>
      </text>
    </comment>
    <comment ref="G6" authorId="0">
      <text>
        <r>
          <rPr>
            <sz val="11"/>
            <color rgb="FF000000"/>
            <rFont val="Calibri"/>
            <family val="0"/>
            <charset val="1"/>
          </rPr>
          <t xml:space="preserve">INSIRA O NÚMERO DE COLABORADORES QUE IRÃO ATUAR NESSE CARGO E NESSE PERÍODO
</t>
        </r>
        <r>
          <rPr>
            <sz val="9"/>
            <color rgb="FF000000"/>
            <rFont val="Tahoma"/>
            <family val="0"/>
            <charset val="1"/>
          </rPr>
          <t xml:space="preserve">
</t>
        </r>
      </text>
    </comment>
    <comment ref="G34" authorId="0">
      <text>
        <r>
          <rPr>
            <sz val="11"/>
            <color rgb="FF000000"/>
            <rFont val="Calibri"/>
            <family val="0"/>
            <charset val="1"/>
          </rPr>
          <t xml:space="preserve">DIGITE "S" OU "N"
S - REALIZA PROVISÃO
N - NÃO REALIZA PROVISÃO 
</t>
        </r>
      </text>
    </comment>
    <comment ref="H6" authorId="0">
      <text>
        <r>
          <rPr>
            <sz val="11"/>
            <color rgb="FF000000"/>
            <rFont val="Calibri"/>
            <family val="0"/>
            <charset val="1"/>
          </rPr>
          <t xml:space="preserve">INSIRA O VALOR DO VENCIMENTO BASE INDIVIDUAL DE CADA COLABORADOR
</t>
        </r>
        <r>
          <rPr>
            <sz val="9"/>
            <color rgb="FF000000"/>
            <rFont val="Tahoma"/>
            <family val="0"/>
            <charset val="1"/>
          </rPr>
          <t xml:space="preserve">
</t>
        </r>
      </text>
    </comment>
    <comment ref="H34" authorId="0">
      <text>
        <r>
          <rPr>
            <sz val="11"/>
            <color rgb="FF000000"/>
            <rFont val="Calibri"/>
            <family val="0"/>
            <charset val="1"/>
          </rPr>
          <t xml:space="preserve">DIGITE "S" OU "N"
S - REALIZA PROVISÃO
N - NÃO REALIZA PROVISÃO 
</t>
        </r>
      </text>
    </comment>
    <comment ref="I6" authorId="0">
      <text>
        <r>
          <rPr>
            <sz val="11"/>
            <color rgb="FF000000"/>
            <rFont val="Calibri"/>
            <family val="0"/>
            <charset val="1"/>
          </rPr>
          <t xml:space="preserve">INSIRA A QUATIDADE DE MESES QUE ESSE COLABORADOR IRÁ ATUAR NA PARCERIA.
</t>
        </r>
        <r>
          <rPr>
            <sz val="9"/>
            <color rgb="FF000000"/>
            <rFont val="Tahoma"/>
            <family val="0"/>
            <charset val="1"/>
          </rPr>
          <t xml:space="preserve">OBS: O SISTEMA SUGERE AUTOMATICAMENTE QUE ELE TRABALHARÁ DURANTE TODA A VIGÊNCIA DO TERMO</t>
        </r>
      </text>
    </comment>
    <comment ref="K6" authorId="0">
      <text>
        <r>
          <rPr>
            <sz val="11"/>
            <color rgb="FF000000"/>
            <rFont val="Calibri"/>
            <family val="0"/>
            <charset val="1"/>
          </rPr>
          <t xml:space="preserve">INSIRA A ALÍQUOTA DE INSALUBRIDADE. 
LEMBRE-SE:
- GRAU LEVE: 10%
- GRAU MÉDIO: 20%
- GRAU ALTO: 40%
</t>
        </r>
        <r>
          <rPr>
            <sz val="9"/>
            <color rgb="FF000000"/>
            <rFont val="Tahoma"/>
            <family val="0"/>
            <charset val="1"/>
          </rPr>
          <t xml:space="preserve">OBS: SE NÃO HOUVER, BASTA DEIXAR EM BRANCO</t>
        </r>
      </text>
    </comment>
    <comment ref="M6" authorId="0">
      <text>
        <r>
          <rPr>
            <sz val="11"/>
            <color rgb="FF000000"/>
            <rFont val="Calibri"/>
            <family val="0"/>
            <charset val="1"/>
          </rPr>
          <t xml:space="preserve">INSIRA "S" PARA AS ATIVIDADES QUE PERCEBEM O ADICIONAL
</t>
        </r>
        <r>
          <rPr>
            <sz val="9"/>
            <color rgb="FF000000"/>
            <rFont val="Tahoma"/>
            <family val="0"/>
            <charset val="1"/>
          </rPr>
          <t xml:space="preserve">OBS: SE NÃO HOUVER, BASTA DEIXAR EM BRANCO
</t>
        </r>
      </text>
    </comment>
    <comment ref="M35" authorId="0">
      <text>
        <r>
          <rPr>
            <sz val="11"/>
            <color rgb="FF000000"/>
            <rFont val="Calibri"/>
            <family val="0"/>
            <charset val="1"/>
          </rPr>
          <t xml:space="preserve">DIGITE "S" OU "N"
S - REALIZA PROVISÃO
N - NÃO REALIZA PROVISÃO 
</t>
        </r>
      </text>
    </comment>
    <comment ref="N35" authorId="0">
      <text>
        <r>
          <rPr>
            <sz val="11"/>
            <color rgb="FF000000"/>
            <rFont val="Calibri"/>
            <family val="0"/>
            <charset val="1"/>
          </rPr>
          <t xml:space="preserve">DIGITE "S" OU "N"
S - REALIZA PROVISÃO
N - NÃO REALIZA PROVISÃO 
</t>
        </r>
      </text>
    </comment>
    <comment ref="O6" authorId="0">
      <text>
        <r>
          <rPr>
            <sz val="11"/>
            <color rgb="FF000000"/>
            <rFont val="Calibri"/>
            <family val="0"/>
            <charset val="1"/>
          </rPr>
          <t xml:space="preserve">INSERIR A MÉDIA MENSAL DE HORAS NOTURNAS TRABALHADAS
</t>
        </r>
        <r>
          <rPr>
            <sz val="9"/>
            <color rgb="FF000000"/>
            <rFont val="Tahoma"/>
            <family val="0"/>
            <charset val="1"/>
          </rPr>
          <t xml:space="preserve">
OBS 1: SE NÃO HOUVER, BASTA DEIXAR EM BRANCO
</t>
        </r>
        <r>
          <rPr>
            <b val="true"/>
            <sz val="9"/>
            <color rgb="FF000000"/>
            <rFont val="Tahoma"/>
            <family val="0"/>
            <charset val="1"/>
          </rPr>
          <t xml:space="preserve">
</t>
        </r>
        <r>
          <rPr>
            <sz val="9"/>
            <color rgb="FF000000"/>
            <rFont val="Tahoma"/>
            <family val="0"/>
            <charset val="1"/>
          </rPr>
          <t xml:space="preserve">OBS 2: O SISTEMA CALCULA A HORA FICTA
</t>
        </r>
      </text>
    </comment>
    <comment ref="O35" authorId="0">
      <text>
        <r>
          <rPr>
            <sz val="11"/>
            <color rgb="FF000000"/>
            <rFont val="Calibri"/>
            <family val="0"/>
            <charset val="1"/>
          </rPr>
          <t xml:space="preserve">DIGITE "S" OU "N"
S - REALIZA PROVISÃO
N - NÃO REALIZA PROVISÃO 
</t>
        </r>
      </text>
    </comment>
    <comment ref="P35" authorId="0">
      <text>
        <r>
          <rPr>
            <sz val="11"/>
            <color rgb="FF000000"/>
            <rFont val="Calibri"/>
            <family val="0"/>
            <charset val="1"/>
          </rPr>
          <t xml:space="preserve">DIGITE "S" OU "N"
S - REALIZA PROVISÃO
N - NÃO REALIZA PROVISÃO 
</t>
        </r>
      </text>
    </comment>
    <comment ref="Q6" authorId="0">
      <text>
        <r>
          <rPr>
            <sz val="11"/>
            <color rgb="FF000000"/>
            <rFont val="Calibri"/>
            <family val="0"/>
            <charset val="1"/>
          </rPr>
          <t xml:space="preserve">INSERIR A MÉDIA MENSAL DE HORAS NOTURNAS TRABALHADAS
</t>
        </r>
        <r>
          <rPr>
            <sz val="9"/>
            <color rgb="FF000000"/>
            <rFont val="Tahoma"/>
            <family val="0"/>
            <charset val="1"/>
          </rPr>
          <t xml:space="preserve">OBS: SE NÃO HOUVER, BASTA DEIXAR EM BRANCO</t>
        </r>
      </text>
    </comment>
    <comment ref="Q35" authorId="0">
      <text>
        <r>
          <rPr>
            <sz val="11"/>
            <color rgb="FF000000"/>
            <rFont val="Calibri"/>
            <family val="0"/>
            <charset val="1"/>
          </rPr>
          <t xml:space="preserve">DIGITE "S" OU "N"
S - REALIZA PROVISÃO
N - NÃO REALIZA PROVISÃO 
</t>
        </r>
      </text>
    </comment>
    <comment ref="R35" authorId="0">
      <text>
        <r>
          <rPr>
            <sz val="11"/>
            <color rgb="FF000000"/>
            <rFont val="Calibri"/>
            <family val="0"/>
            <charset val="1"/>
          </rPr>
          <t xml:space="preserve">DIGITE "S" OU "N"
S - REALIZA PROVISÃO
N - NÃO REALIZA PROVISÃO 
</t>
        </r>
      </text>
    </comment>
    <comment ref="S6" authorId="0">
      <text>
        <r>
          <rPr>
            <sz val="11"/>
            <color rgb="FF000000"/>
            <rFont val="Calibri"/>
            <family val="0"/>
            <charset val="1"/>
          </rPr>
          <t xml:space="preserve">INSERIR A MÉDIA DE HORAS NOTURNAS TRABALHADAS
</t>
        </r>
        <r>
          <rPr>
            <sz val="9"/>
            <color rgb="FF000000"/>
            <rFont val="Tahoma"/>
            <family val="0"/>
            <charset val="1"/>
          </rPr>
          <t xml:space="preserve">
OBS 1: SE NÃO HOUVER, BASTA DEIXAR EM BRANCO
</t>
        </r>
        <r>
          <rPr>
            <b val="true"/>
            <sz val="9"/>
            <color rgb="FF000000"/>
            <rFont val="Tahoma"/>
            <family val="0"/>
            <charset val="1"/>
          </rPr>
          <t xml:space="preserve">
</t>
        </r>
        <r>
          <rPr>
            <sz val="9"/>
            <color rgb="FF000000"/>
            <rFont val="Tahoma"/>
            <family val="0"/>
            <charset val="1"/>
          </rPr>
          <t xml:space="preserve">OBS 2: O SISTEMA CALCULA A HORA FICTA
</t>
        </r>
      </text>
    </comment>
    <comment ref="S35" authorId="0">
      <text>
        <r>
          <rPr>
            <sz val="11"/>
            <color rgb="FF000000"/>
            <rFont val="Calibri"/>
            <family val="0"/>
            <charset val="1"/>
          </rPr>
          <t xml:space="preserve">ATENÇÃO: DIGITE OS VALORES TOTAIS, CASO HAJA VALORES DESSA NATUREZA A SEREM PAGOS (A FORMULA NÃO CALCULA POR PESSOA)
</t>
        </r>
      </text>
    </comment>
    <comment ref="T35" authorId="0">
      <text>
        <r>
          <rPr>
            <sz val="11"/>
            <color rgb="FF000000"/>
            <rFont val="Calibri"/>
            <family val="0"/>
            <charset val="1"/>
          </rPr>
          <t xml:space="preserve">DIGITE OS VALORES, CASO HAJA VALORES DESSA NATUREZA A SEREM PAGOS
</t>
        </r>
      </text>
    </comment>
    <comment ref="U6" authorId="0">
      <text>
        <r>
          <rPr>
            <sz val="11"/>
            <color rgb="FF000000"/>
            <rFont val="Calibri"/>
            <family val="0"/>
            <charset val="1"/>
          </rPr>
          <t xml:space="preserve">INSERIR A Nº DE DIAS TRABALHADOS
</t>
        </r>
        <r>
          <rPr>
            <sz val="9"/>
            <color rgb="FF000000"/>
            <rFont val="Tahoma"/>
            <family val="0"/>
            <charset val="1"/>
          </rPr>
          <t xml:space="preserve">OBS: O SISTEMA CALCULA 
</t>
        </r>
      </text>
    </comment>
    <comment ref="U35" authorId="0">
      <text>
        <r>
          <rPr>
            <sz val="11"/>
            <color rgb="FF000000"/>
            <rFont val="Calibri"/>
            <family val="0"/>
            <charset val="1"/>
          </rPr>
          <t xml:space="preserve">DIGITE OS VALORES INDIVIDUAIS, CASO HAJA VALORES DESSA NATUREZA A SEREM PAGOS
</t>
        </r>
      </text>
    </comment>
    <comment ref="V35" authorId="0">
      <text>
        <r>
          <rPr>
            <sz val="11"/>
            <color rgb="FF000000"/>
            <rFont val="Calibri"/>
            <family val="0"/>
            <charset val="1"/>
          </rPr>
          <t xml:space="preserve">DIGITE OS VALORES INDIVIDUAIS, CASO HAJA VALORES DESSA NATUREZA A SEREM PAGOS
</t>
        </r>
      </text>
    </comment>
    <comment ref="W6" authorId="0">
      <text>
        <r>
          <rPr>
            <sz val="11"/>
            <color rgb="FF000000"/>
            <rFont val="Calibri"/>
            <family val="0"/>
            <charset val="1"/>
          </rPr>
          <t xml:space="preserve">INSERIR A MÉDIA DE HORAS NOTURNAS TRABALHADAS
</t>
        </r>
        <r>
          <rPr>
            <sz val="9"/>
            <color rgb="FF000000"/>
            <rFont val="Tahoma"/>
            <family val="0"/>
            <charset val="1"/>
          </rPr>
          <t xml:space="preserve">OBS: O SISTEMA CALCULA A HORA FICTA
</t>
        </r>
      </text>
    </comment>
    <comment ref="W35" authorId="0">
      <text>
        <r>
          <rPr>
            <sz val="11"/>
            <color rgb="FF000000"/>
            <rFont val="Calibri"/>
            <family val="0"/>
            <charset val="1"/>
          </rPr>
          <t xml:space="preserve">DIGITE OS VALORES INDIVIDUAIS, CASO HAJA VALORES DESSA NATUREZA A SEREM PAGOS
</t>
        </r>
      </text>
    </comment>
    <comment ref="X35" authorId="0">
      <text>
        <r>
          <rPr>
            <sz val="11"/>
            <color rgb="FF000000"/>
            <rFont val="Calibri"/>
            <family val="0"/>
            <charset val="1"/>
          </rPr>
          <t xml:space="preserve">DIGITE OS VALORES INDIVIDUAIS, CASO HAJA VALORES DESSA NATUREZA A SEREM PAGOS
</t>
        </r>
      </text>
    </comment>
    <comment ref="Y35" authorId="0">
      <text>
        <r>
          <rPr>
            <sz val="11"/>
            <color rgb="FF000000"/>
            <rFont val="Calibri"/>
            <family val="0"/>
            <charset val="1"/>
          </rPr>
          <t xml:space="preserve">DIGITE OS VALORES INDIVIDUAIS, CASO HAJA VALORES DESSA NATUREZA A SEREM PAGOS
</t>
        </r>
      </text>
    </comment>
  </commentList>
</comments>
</file>

<file path=xl/comments3.xml><?xml version="1.0" encoding="utf-8"?>
<comments xmlns="http://schemas.openxmlformats.org/spreadsheetml/2006/main" xmlns:xdr="http://schemas.openxmlformats.org/drawingml/2006/spreadsheetDrawing">
  <authors>
    <author> </author>
  </authors>
  <commentList>
    <comment ref="A4" authorId="0">
      <text>
        <r>
          <rPr>
            <sz val="11"/>
            <color rgb="FF000000"/>
            <rFont val="Calibri"/>
            <family val="0"/>
            <charset val="1"/>
          </rPr>
          <t xml:space="preserve">VIDE TABELA DE CARGOS E DIGITE O CÓDIGO CORRESPONDENTE</t>
        </r>
      </text>
    </comment>
    <comment ref="C4" authorId="0">
      <text>
        <r>
          <rPr>
            <sz val="11"/>
            <color rgb="FF000000"/>
            <rFont val="Calibri"/>
            <family val="0"/>
            <charset val="1"/>
          </rPr>
          <t xml:space="preserve">DESCREVA COM MAIS DETALHES A UTILIZAÇÃO DO SERVIÇO NO OBJETO DA PARCERIA 
EX: OFICINA DE BALLET</t>
        </r>
      </text>
    </comment>
    <comment ref="D4" authorId="0">
      <text>
        <r>
          <rPr>
            <sz val="11"/>
            <color rgb="FF000000"/>
            <rFont val="Calibri"/>
            <family val="0"/>
            <charset val="1"/>
          </rPr>
          <t xml:space="preserve">INSIRA A QUATIDADE DE MESES QUE ESSE COLABORADOR IRÁ ATUAR NA PARCERIA.
</t>
        </r>
        <r>
          <rPr>
            <sz val="9"/>
            <color rgb="FF000000"/>
            <rFont val="Tahoma"/>
            <family val="0"/>
            <charset val="1"/>
          </rPr>
          <t xml:space="preserve">OBS: O SISTEMA SUGERE AUTOMATICAMENTE QUE ELE TRABALHARÁ DURANTE TODA A VIGÊNCIA DO TERMO</t>
        </r>
      </text>
    </comment>
    <comment ref="E4" authorId="0">
      <text>
        <r>
          <rPr>
            <sz val="11"/>
            <color rgb="FF000000"/>
            <rFont val="Calibri"/>
            <family val="0"/>
            <charset val="1"/>
          </rPr>
          <t xml:space="preserve">INSIRA O NÚMERO DE COLABORADORES QUE IRÃO ATUAR NESSE CARGO E NESSE PERÍODO
</t>
        </r>
        <r>
          <rPr>
            <sz val="9"/>
            <color rgb="FF000000"/>
            <rFont val="Tahoma"/>
            <family val="0"/>
            <charset val="1"/>
          </rPr>
          <t xml:space="preserve">
</t>
        </r>
      </text>
    </comment>
    <comment ref="F4" authorId="0">
      <text>
        <r>
          <rPr>
            <sz val="11"/>
            <color rgb="FF000000"/>
            <rFont val="Calibri"/>
            <family val="0"/>
            <charset val="1"/>
          </rPr>
          <t xml:space="preserve">INSIRA O VALOR DO VENCIMENTO BASE INDIVIDUAL DE CADA COLABORADOR
</t>
        </r>
        <r>
          <rPr>
            <sz val="9"/>
            <color rgb="FF000000"/>
            <rFont val="Tahoma"/>
            <family val="0"/>
            <charset val="1"/>
          </rPr>
          <t xml:space="preserve">
</t>
        </r>
      </text>
    </comment>
  </commentList>
</comments>
</file>

<file path=xl/comments4.xml><?xml version="1.0" encoding="utf-8"?>
<comments xmlns="http://schemas.openxmlformats.org/spreadsheetml/2006/main" xmlns:xdr="http://schemas.openxmlformats.org/drawingml/2006/spreadsheetDrawing">
  <authors>
    <author> </author>
  </authors>
  <commentList>
    <comment ref="A3" authorId="0">
      <text>
        <r>
          <rPr>
            <sz val="11"/>
            <color rgb="FF000000"/>
            <rFont val="Calibri"/>
            <family val="0"/>
            <charset val="1"/>
          </rPr>
          <t xml:space="preserve">VIDE TABELA DE CARGOS E DIGITE O CÓDIGO CORRESPONDENTE</t>
        </r>
      </text>
    </comment>
    <comment ref="C3" authorId="0">
      <text>
        <r>
          <rPr>
            <sz val="11"/>
            <color rgb="FF000000"/>
            <rFont val="Calibri"/>
            <family val="0"/>
            <charset val="1"/>
          </rPr>
          <t xml:space="preserve">DESCREVA COM MAIS DETALHES A UTILIZAÇÃO DO SERVIÇO NO OBJETO DA PARCERIA 
EX: OFICINA DE BALLET</t>
        </r>
      </text>
    </comment>
    <comment ref="D3" authorId="0">
      <text>
        <r>
          <rPr>
            <sz val="11"/>
            <color rgb="FF000000"/>
            <rFont val="Calibri"/>
            <family val="0"/>
            <charset val="1"/>
          </rPr>
          <t xml:space="preserve">INSIRA A QUATIDADE DE MESES QUE ESSE COLABORADOR IRÁ ATUAR NA PARCERIA.
</t>
        </r>
        <r>
          <rPr>
            <sz val="9"/>
            <color rgb="FF000000"/>
            <rFont val="Tahoma"/>
            <family val="0"/>
            <charset val="1"/>
          </rPr>
          <t xml:space="preserve">OBS: O SISTEMA SUGERE AUTOMATICAMENTE QUE ELE TRABALHARÁ DURANTE TODA A VIGÊNCIA DO TERMO</t>
        </r>
      </text>
    </comment>
    <comment ref="E3" authorId="0">
      <text>
        <r>
          <rPr>
            <sz val="11"/>
            <color rgb="FF000000"/>
            <rFont val="Calibri"/>
            <family val="0"/>
            <charset val="1"/>
          </rPr>
          <t xml:space="preserve">INSIRA O NÚMERO DE COLABORADORES QUE IRÃO ATUAR NESSE CARGO E NESSE PERÍODO
</t>
        </r>
        <r>
          <rPr>
            <sz val="9"/>
            <color rgb="FF000000"/>
            <rFont val="Tahoma"/>
            <family val="0"/>
            <charset val="1"/>
          </rPr>
          <t xml:space="preserve">
</t>
        </r>
      </text>
    </comment>
    <comment ref="F3" authorId="0">
      <text>
        <r>
          <rPr>
            <sz val="11"/>
            <color rgb="FF000000"/>
            <rFont val="Calibri"/>
            <family val="0"/>
            <charset val="1"/>
          </rPr>
          <t xml:space="preserve">INSIRA O VALOR DO VENCIMENTO BASE INDIVIDUAL DE CADA COLABORADOR
</t>
        </r>
        <r>
          <rPr>
            <sz val="9"/>
            <color rgb="FF000000"/>
            <rFont val="Tahoma"/>
            <family val="0"/>
            <charset val="1"/>
          </rPr>
          <t xml:space="preserve">
</t>
        </r>
      </text>
    </comment>
  </commentList>
</comments>
</file>

<file path=xl/comments5.xml><?xml version="1.0" encoding="utf-8"?>
<comments xmlns="http://schemas.openxmlformats.org/spreadsheetml/2006/main" xmlns:xdr="http://schemas.openxmlformats.org/drawingml/2006/spreadsheetDrawing">
  <authors>
    <author> </author>
  </authors>
  <commentList>
    <comment ref="A3" authorId="0">
      <text>
        <r>
          <rPr>
            <sz val="11"/>
            <color rgb="FF000000"/>
            <rFont val="Calibri"/>
            <family val="0"/>
            <charset val="1"/>
          </rPr>
          <t xml:space="preserve">VIDE TABELA DE CARGOS E DIGITE O CÓDIGO CORRESPONDENTE</t>
        </r>
      </text>
    </comment>
    <comment ref="C3" authorId="0">
      <text>
        <r>
          <rPr>
            <sz val="11"/>
            <color rgb="FF000000"/>
            <rFont val="Calibri"/>
            <family val="0"/>
            <charset val="1"/>
          </rPr>
          <t xml:space="preserve">DESCREVA COM MAIS DETALHES A UTILIZAÇÃO DO SERVIÇO NO OBJETO DA PARCERIA 
EX: OFICINA DE BALLET</t>
        </r>
      </text>
    </comment>
    <comment ref="D3" authorId="0">
      <text>
        <r>
          <rPr>
            <sz val="11"/>
            <color rgb="FF000000"/>
            <rFont val="Calibri"/>
            <family val="0"/>
            <charset val="1"/>
          </rPr>
          <t xml:space="preserve">INSIRA A QUATIDADE DE MESES QUE ESSE COLABORADOR IRÁ ATUAR NA PARCERIA.
</t>
        </r>
        <r>
          <rPr>
            <sz val="9"/>
            <color rgb="FF000000"/>
            <rFont val="Tahoma"/>
            <family val="0"/>
            <charset val="1"/>
          </rPr>
          <t xml:space="preserve">OBS: O SISTEMA SUGERE AUTOMATICAMENTE QUE ELE TRABALHARÁ DURANTE TODA A VIGÊNCIA DO TERMO</t>
        </r>
      </text>
    </comment>
    <comment ref="E3" authorId="0">
      <text>
        <r>
          <rPr>
            <sz val="11"/>
            <color rgb="FF000000"/>
            <rFont val="Calibri"/>
            <family val="0"/>
            <charset val="1"/>
          </rPr>
          <t xml:space="preserve">INSIRA O NÚMERO DE COLABORADORES QUE IRÃO ATUAR NESSE CARGO E NESSE PERÍODO
</t>
        </r>
        <r>
          <rPr>
            <sz val="9"/>
            <color rgb="FF000000"/>
            <rFont val="Tahoma"/>
            <family val="0"/>
            <charset val="1"/>
          </rPr>
          <t xml:space="preserve">
</t>
        </r>
      </text>
    </comment>
    <comment ref="F3" authorId="0">
      <text>
        <r>
          <rPr>
            <sz val="11"/>
            <color rgb="FF000000"/>
            <rFont val="Calibri"/>
            <family val="0"/>
            <charset val="1"/>
          </rPr>
          <t xml:space="preserve">INSIRA O VALOR DO VENCIMENTO BASE INDIVIDUAL DE CADA COLABORADOR
</t>
        </r>
        <r>
          <rPr>
            <sz val="9"/>
            <color rgb="FF000000"/>
            <rFont val="Tahoma"/>
            <family val="0"/>
            <charset val="1"/>
          </rPr>
          <t xml:space="preserve">
</t>
        </r>
      </text>
    </comment>
  </commentList>
</comments>
</file>

<file path=xl/comments6.xml><?xml version="1.0" encoding="utf-8"?>
<comments xmlns="http://schemas.openxmlformats.org/spreadsheetml/2006/main" xmlns:xdr="http://schemas.openxmlformats.org/drawingml/2006/spreadsheetDrawing">
  <authors>
    <author> </author>
  </authors>
  <commentList>
    <comment ref="A3" authorId="0">
      <text>
        <r>
          <rPr>
            <sz val="11"/>
            <color rgb="FF000000"/>
            <rFont val="Calibri"/>
            <family val="0"/>
            <charset val="1"/>
          </rPr>
          <t xml:space="preserve">VIDE TABELA DE CARGOS E DIGITE O CÓDIGO CORRESPONDENTE</t>
        </r>
      </text>
    </comment>
    <comment ref="C3" authorId="0">
      <text>
        <r>
          <rPr>
            <sz val="11"/>
            <color rgb="FF000000"/>
            <rFont val="Calibri"/>
            <family val="0"/>
            <charset val="1"/>
          </rPr>
          <t xml:space="preserve">DESCREVA COM MAIS DETALHES A UTILIZAÇÃO DO SERVIÇO NO OBJETO DA PARCERIA 
EX: OFICINA DE BALLET</t>
        </r>
      </text>
    </comment>
    <comment ref="D3" authorId="0">
      <text>
        <r>
          <rPr>
            <sz val="11"/>
            <color rgb="FF000000"/>
            <rFont val="Calibri"/>
            <family val="0"/>
            <charset val="1"/>
          </rPr>
          <t xml:space="preserve">INSIRA A QUATIDADE DE MESES QUE ESSE COLABORADOR IRÁ ATUAR NA PARCERIA.
</t>
        </r>
        <r>
          <rPr>
            <sz val="9"/>
            <color rgb="FF000000"/>
            <rFont val="Tahoma"/>
            <family val="0"/>
            <charset val="1"/>
          </rPr>
          <t xml:space="preserve">OBS: O SISTEMA SUGERE AUTOMATICAMENTE QUE ELE TRABALHARÁ DURANTE TODA A VIGÊNCIA DO TERMO</t>
        </r>
      </text>
    </comment>
    <comment ref="E3" authorId="0">
      <text>
        <r>
          <rPr>
            <sz val="11"/>
            <color rgb="FF000000"/>
            <rFont val="Calibri"/>
            <family val="0"/>
            <charset val="1"/>
          </rPr>
          <t xml:space="preserve">INSIRA O NÚMERO DE COLABORADORES QUE IRÃO ATUAR NESSE CARGO E NESSE PERÍODO
</t>
        </r>
        <r>
          <rPr>
            <sz val="9"/>
            <color rgb="FF000000"/>
            <rFont val="Tahoma"/>
            <family val="0"/>
            <charset val="1"/>
          </rPr>
          <t xml:space="preserve">
</t>
        </r>
      </text>
    </comment>
    <comment ref="F3" authorId="0">
      <text>
        <r>
          <rPr>
            <sz val="11"/>
            <color rgb="FF000000"/>
            <rFont val="Calibri"/>
            <family val="0"/>
            <charset val="1"/>
          </rPr>
          <t xml:space="preserve">INSIRA O VALOR DO VENCIMENTO BASE INDIVIDUAL DE CADA COLABORADOR
</t>
        </r>
        <r>
          <rPr>
            <sz val="9"/>
            <color rgb="FF000000"/>
            <rFont val="Tahoma"/>
            <family val="0"/>
            <charset val="1"/>
          </rPr>
          <t xml:space="preserve">
</t>
        </r>
      </text>
    </comment>
  </commentList>
</comments>
</file>

<file path=xl/sharedStrings.xml><?xml version="1.0" encoding="utf-8"?>
<sst xmlns="http://schemas.openxmlformats.org/spreadsheetml/2006/main" count="546" uniqueCount="389">
  <si>
    <r>
      <rPr>
        <b val="true"/>
        <sz val="11"/>
        <rFont val="Calibri"/>
        <family val="0"/>
        <charset val="1"/>
      </rPr>
      <t xml:space="preserve">PREFEITURA MUNICIPAL DE CONTAGEM
</t>
    </r>
    <r>
      <rPr>
        <sz val="11"/>
        <rFont val="Calibri"/>
        <family val="0"/>
        <charset val="1"/>
      </rPr>
      <t xml:space="preserve">Secretaria Municipal de Trabalho e Geração de Renda</t>
    </r>
  </si>
  <si>
    <t xml:space="preserve">MINUTA DO PLANO DE TRABALHO</t>
  </si>
  <si>
    <t xml:space="preserve">1. DADOS CADASTRAIS</t>
  </si>
  <si>
    <t xml:space="preserve">1.1 SECRETARIA GESTORA DA POLÍTICA PÚBLICA</t>
  </si>
  <si>
    <t xml:space="preserve">Secretaria Municipal de Trabalho e Geração de Renda</t>
  </si>
  <si>
    <t xml:space="preserve">Endereço</t>
  </si>
  <si>
    <t xml:space="preserve">Bairro</t>
  </si>
  <si>
    <t xml:space="preserve">RUA CORONEL JOÃO CAMARGOS, 56</t>
  </si>
  <si>
    <t xml:space="preserve">CENTRO</t>
  </si>
  <si>
    <t xml:space="preserve">Cidade</t>
  </si>
  <si>
    <t xml:space="preserve">U.F.</t>
  </si>
  <si>
    <t xml:space="preserve">CEP</t>
  </si>
  <si>
    <t xml:space="preserve">DDD/Fone</t>
  </si>
  <si>
    <t xml:space="preserve">CONTAGEM</t>
  </si>
  <si>
    <t xml:space="preserve">MG</t>
  </si>
  <si>
    <t xml:space="preserve">32.040-620</t>
  </si>
  <si>
    <t xml:space="preserve">(031) 3615- 0495</t>
  </si>
  <si>
    <t xml:space="preserve">1.2 GESTOR(A) DA PARCERIA</t>
  </si>
  <si>
    <t xml:space="preserve">1.3 OSC – ORGANIZAÇÃO DA SOCIEDADE CIVIL</t>
  </si>
  <si>
    <t xml:space="preserve">Razão Social</t>
  </si>
  <si>
    <t xml:space="preserve">CNPJ</t>
  </si>
  <si>
    <t xml:space="preserve">Telefone/DDD</t>
  </si>
  <si>
    <t xml:space="preserve">Contagem</t>
  </si>
  <si>
    <t xml:space="preserve">Banco</t>
  </si>
  <si>
    <t xml:space="preserve">AG</t>
  </si>
  <si>
    <t xml:space="preserve">C.C</t>
  </si>
  <si>
    <t xml:space="preserve">OP.</t>
  </si>
  <si>
    <t xml:space="preserve">E-mail</t>
  </si>
  <si>
    <t xml:space="preserve">1.4 DIRIGENTE</t>
  </si>
  <si>
    <t xml:space="preserve">Nome do Responsável</t>
  </si>
  <si>
    <t xml:space="preserve">C.P.F</t>
  </si>
  <si>
    <t xml:space="preserve">R.G./Orgão Expedidor</t>
  </si>
  <si>
    <t xml:space="preserve">Cargo</t>
  </si>
  <si>
    <t xml:space="preserve">Período de Mandato</t>
  </si>
  <si>
    <t xml:space="preserve">Telefone</t>
  </si>
  <si>
    <t xml:space="preserve">ASSINATURA DO PRESIDENTE VALIDANDO O CONTEÚDO DO PLANO</t>
  </si>
  <si>
    <t xml:space="preserve">2. DESCRIÇÃO DO OBJETO A SER EXECUTADO</t>
  </si>
  <si>
    <t xml:space="preserve">2.1 PROGRAMA DE GOVERNO</t>
  </si>
  <si>
    <t xml:space="preserve">2.2 PERÍODO DE EXECUÇÃO</t>
  </si>
  <si>
    <t xml:space="preserve">Contagem Mais Atrativa e Empreendedora</t>
  </si>
  <si>
    <t xml:space="preserve">Início</t>
  </si>
  <si>
    <t xml:space="preserve">Fim</t>
  </si>
  <si>
    <t xml:space="preserve">MESES</t>
  </si>
  <si>
    <t xml:space="preserve">2.3 IDENTIFICAÇÃO DO OBJETO</t>
  </si>
  <si>
    <t xml:space="preserve">Execução dos serviços de orientação e qualificação profissional e políticas economia popular solidária, pertinentes ao desenvolvimento da Política Municipal de Trabalho e Geração de Renda</t>
  </si>
  <si>
    <t xml:space="preserve">3. DESCRIÇÃO DA REALIDADE E JUSTIFICATIVA DA PROPOSIÇÃO (Inc. I, Art. 22, Lei 13.019/2014)</t>
  </si>
  <si>
    <t xml:space="preserve">CONSIDERANDO o disposto na Lei Complementar Municipal nº 380, de 2025, Art. 29, caput, regulamentada pela Lei Complementar nº 380, de 2025, que instituiu a Secretaria Municipal de Trabalho e Geração de Renda, o desenvolvimento de atividades correlatas à “Política Municipal de Trabalho e Geração de Renda”, tendo como foco, não apenas melhorar a qualidade de vida dos cidadãos contagenses, mas também fortalecer a economia local e promover um desenvolvimento mais justo e inclusivo, por meio da promoção da geração de empregos formais, atendendo às necessidades locais e reduzindo o desemprego; da oferta de programas de qualificação e requalificação profissional para preparar os trabalhadores para o mercado de trabalho, aumentando suas chances de empregabilidade; integração dos grupos vulneráveis, como jovens, mulheres, e pessoas com deficiência, ao mercado de trabalho, promovendo a igualdade de oportunidades; do incentivo o empreendedorismo e o desenvolvimento de pequenos negócios através de microcrédito e outras formas de financiamento; o fomento às iniciativas de economia solidária, como cooperativas e associações, que promovem a autogestão e a cooperação entre trabalhadores; a implementação de ações que promovam o desenvolvimento territorial sustentável, equilibrando crescimento econômico com responsabilidade social e ambiental.
3.2 CONSIDERANDO o disposto na Lei Complementar Municipal nº 380, de 2025, Art. 29 , a Prefeitura Municipal de Contagem (PMC), no intuito de desenvolver atividades afetas ao escopo da Lei Federal nº 13.667, de 2018, e da Lei Municipal nº 5.003, de 2019, Art. 7º, de forma integrada e intersetorial, promove o atendimento aos cidadãos a partir da Agência Municipal do Sistema Nacional de Emprego (SINE Contagem), consubstanciando, no ano de 2023, 36.894 trabalhadores atendidos com vistas ao encaminhamento de vagas de emprego e um total de 8.234 vagas de emprego cadastradas nas empresas do município de Contagem. Para além do atendimento regular, a Prefeitura Municipal de Contagem, por meio da Superintendência do Trabalho desenvolve o SINE MAIS OPORTUNIDADES, compreendendo no ano de 2024, 13.161 pessoas atendidas, por meio de plataforma virtual, contemplando uma etapa importante da orientação profissional de trabalhadores e trabalhadoras. A plataforma tem como objetivo principal ampliar os indicadores de contratação, uma vez que os encaminhamentos são efetivados com maior assertividade, alinhando o perfil da vaga às habilidades e competências de cada candidato(a). Em consonância às ações específicas da “Política Municipal de Trabalho e Geração de Renda”, também no ano de 2022, a Prefeitura Municipal de Contagem restabeleceu a composição do Conselho Municipal do Trabalho e Emprego. Cabe ainda ressaltar, que se encontra em processo o atendimento a aplicação do disposto na Lei Federal nº 13.667, de 2018, Art. 9º, VII, que prescreve a obrigatoriedade de “prestar assistência a trabalhadores resgatados de situação análoga à de escravo e às mulheres em situação de violência doméstica e familiar”, considerando, conforme o §1º da mesma lei, que “As mulheres em situação de violência doméstica e familiar terão prioridade no atendimento pelo Sine, às quais serão reservadas 10% (dez por cento) das vagas ofertadas para intermediação”. Entretanto, como ponto positivo do SINE Contagem, destaca-se pela ampla e diária divulgação da oferta de vagas de pessoas com deficiência, as quais são captadas com prioridade pela Diretoria de Divulgação de Vagas, favorecendo a implementação da Lei Federal nº 13.146, de 2015, Art. 35.
3.3 Prosseguindo, ainda no desenvolvimento de atividades correlatas à “Política Municipal de Trabalho e Geração de Renda”, a Secretaria Municipal de Trabalho e Geração de Renda realiza atividades afetas ao “Programa de Qualificação Profissional”, importante instrumento de formação com foco na geração de renda imediata. A Diretoria de Qualificação Profissional oferece seus serviços àquelas pessoas que buscam inserção no mercado formal ou informal, a partir de cursos de curta e longa duração, ressaltando que entre os anos de 2022-2023, pelo dito programa, foram ofertadas 450 vagas de cursos, com a emissão de 438 certificados de qualificação profissional; no período 2023-2024, foram 543 certificados de 600 vagas ofertadas; e até o mês de julho de 2024, foram certificados 140 alunos de 150 vagas ofertadas. O Programa de Qualificação Profissional opera também na formação e apoio às Incubadoras de Produção Cooperada, as quais tem o objetivo de agregar pessoas com interesses compartilhados na produção e comercialização de produtos alimentícios, de arte, de costura, brindes personalizados, bem como outras modalidades de produtos.
3.4 CONSIDERANDO o disposto na Lei Complementar Municipal nº 380, de 2025, Art. 29,  e na Lei Municipal nº 4.025, de 2006, Art. 6º, ainda no âmbito legal da “Política Municipal de Trabalho e Geração de Renda” e da “Política Municipal de Fomento à Economia Popular e Solidária (ECOSOL Contagem)”, a Prefeitura Municipal de Contagem, por meio da Superintendência de Geração de Renda e Economia Solidária, realiza de forma continuada, desde o ano de 2021, atividades relacionadas às “Feiras de Economia Popular e Solidária”, nas diversas regionais municipais, em franca parceria com poder público e com o setor privado, somando-se um total de 250 empreendimentos de economia solidária distribuídos em 9(nove) feiras municipais de caráter permanente.
3.5 Ainda, como outros esforços empreendidos no desenvolvimento da “Política Municipal de Fomento à Economia Popular e Solidária (ECOSOL Contagem)”, cabe ressaltar que, em 2006, o município de Contagem sediou a 1ª Conferência Estadual de Economia Solidária, promovendo um importante debate, em nível municipal, estadual e federal, com gestores públicos, trabalhadores e entidades de apoio; instituiu o Fórum Municipal de Economia Solidária e implementou o Centro Público de Economia Popular Solidária do Município de Contagem (CPEPS), estabelecendo, assim, um sistema municipal integrado.
3.6 Para um melhor entendimento da “Política Municipal de Fomento à Economia Popular e Solidária (ECOSOL Contagem)”, constitui esta enquanto forma diversificada do modelo capitalista, tratando-se de uma forma de organização baseada em iniciativas colaborativas e autogestionárias, focadas na organização coletiva e na solidariedade, implementada por meio de atividades de produção, prestação de serviços, comercialização, consumo e crédito para a geração de trabalho e renda – centrada na valorização do ser humano e baseada nos princípios da cooperação, da autogestão, da solidariedade e da dimensão econômica.
3.7 CONSIDERANDO os limites impostos à Administração Municipal, no que tange à Lei Complementar nº 101, de 4 de maio de 2000, Art. 19, III, o que acaba por refletir em limitações impostas ao quadro de pessoal circunscrito de recursos humanos da Subsecretaria de Trabalho e Geração de Renda, comprometendo, assim, o estrito cumprimento de sua missão institucional, no implemento legal da “Política Municipal de Trabalho e Geração de Renda”, entende-se como benéfico o estabelecimento de Termo de Colaboração com Organização da Sociedade Civil (OSC), nos termos fixados pela Lei Federal nº 13.019, de 2014, Art. 2º, VII, da Lei Municipal nº 4.910, de 2017 e do Decreto Municipal nº 30, de 2017, reconhecendo, outrossim, como vantajoso o estabelecimento dessa parceria, a partir das considerações seguintes:
3.8 Assim, a parceria firmada com a OSC, em especial, aplicada no desenvolvimento de ações cujo escopo se faça alinhado às competências da Subsecretaria de Trabalho e Geração de Renda, voltadas para a execução das ações da “Política Municipal de Trabalho e Geração de Renda”, por meio do “Programa Contagem Mais Atrativa e Empreendedora”, na implementação das ações de “Atendimento ao Trabalhador”, bem como de “Geração de Renda e Economia Solidária”, com os objetivos de promover a estruturação de incubadoras públicas, pontos fixos da economia solidária e lojas de economia popular solidária; a qualificação e orientação de empreendimentos de economia popular solidária; apoiar o cidadão para inserção no empreendedorismo de economia popular solidária, agricultura familiar e qualificação para o mercado de trabalho e empreendedorismo; captação de vagas e encaminhamento do trabalhador; atendimento através do SINE Móvel; realização de campanhas pelo trabalho decente; atendimento ao trabalhador nos serviços de intermediação de mão-de-obra e qualificação profissional; garantir suporte técnico e administrativo ao Conselho Municipal do Trabalho e Emprego e ao Conselho Municipal de Economia Solidária, em regime de mútua cooperação entre o município, por meio da Secretaria Municipal de Desenvolvimento Social, Trabalho e Segurança Alimentar e Organização da Sociedade Civil, com fundamento na Lei Complementar nº 247, de 2017, e nas Leis Municipais nº 4.025, de 2006; nº 4.910, de 2017, Art. 9º, § 7º; nº 5.003, de 2019 e nº 5.437, de 2023, fomentará a oportunidade de agregar capacidade técnica para a execução das atividades, aliada ao conhecimento das necessidades e desafios da comunidade local. oferecendo cenários valiosos e soluções adaptadas à realidade local, em complementação aos dados levantados pela Administração Municipal. 
3.9 Para além do acima exposto, a experiência em capacitação profissional, demonstrada por OSC especializada em fornecer treinamentos para a população, agregará maior valor à qualificação dos trabalhadores e, consequentemente, ampliará, com mais efetividade, suas chances de empregabilidade.
3.10 Outro ponto, considerada sua natureza de agente da sociedade civil, as OSC possuem grande capacidade em promover a participação ativa da comunidade na elaboração e execução das políticas públicas, aumentando a transparência e a legitimidade das ações governamentais. Nesse ponto, ainda que pré-existente um plano de trabalho ajustado entre ambas as partes envolvidas na cooperação, o interesse da comunidade local, poder-se-á se fazer mais ajustado, quando implementado a partir de agentes sociais mais inseridos no tecido local. Uma vez que, em muitos casos, as OSC operam com maior flexibilidade e podem implementar soluções inovadoras de forma mais ágil do que as estruturas governamentais tradicionais.
3.11 Ainda, as OSC podem complementar as ações do poder público, oferecendo serviços e apoio onde o governo pode ter limitações de recursos humanos e materiais, conforme o já elucidado em reação ao quadro funcional da Subsecretaria de Trabalho e Geração de Renda. 
3.12 Entretanto, a criação de um ambiente colaborativo e eficiente, onde os esforços conjuntos resultam em um impacto positivo maior na comunidade, atenderá a requisitos essenciais, tais como:
i.	A verificação do tempo de existência da OSC e sua experiência prévia nas atividades que serão desenvolvidas, a partir da comprovação de seu histórico de sucesso em projetos similares são mais confiáveis; (Lei Federal nº 13.019, de 2014, Art. 33, V, “b”)
ii.	Capacidade Técnica e Operacional, avaliada a partir da existência de infraestrutura, recursos humanos e a capacidade técnica necessária para executar as atividades propostas; (Lei Federal nº 13.019, de 2014, Art. 33, V, “c”)
iii.	Comprovação da regularidade jurídica e fiscal, a partir da verificação da em conformidade com todas as exigências legais e fiscais, incluindo a apresentação de documentos que comprovem sua regularidade jurídica e fiscal; (Lei Federal nº 13.019, de 2014, Art. 34, II)
iv.	Certificação da capacidade de transparência e prestação de contas, por meio da demonstração pela OSC, em suas operações, de ser capaz de prestar contas de maneira clara e detalhada sobre o uso dos recursos; (Lei Federal nº 13.019, de 2014, Art. 11)
v.	Alinhamento de objetivos, uma vez que os objetivos e valores da OSC devem estar alinhados com a Política Municipal de Trabalho e Geração de Renda, de modo que ambas as partes trabalhem em sinergia; (Lei Federal nº 13.019, de 2014, Art. 27)
vi.	Comprovadas reputação e credibilidade da OSC na comunidade, bem como no contexto das demais organizações, enquanto indicativo de sua credibilidade e confiabilidade; (Lei Federal nº 13.019, de 2014, Art. 39, Art. 73, III)
vii.	Capacidade de Mobilização, avaliada a partir da capacidade da OSC de mobilizar a comunidade e engajar os beneficiários nos projetos, de modo que as ações alcancem um maior impacto na comunidade; (Decreto Municipal nº 30, 2017, Art. 9º, § 6º)
viii.	Inovação e Flexibilidade: a OSC deverá adotar abordagens inovadoras e sua flexibilidade para ajustar estratégias conforme o necessário no apoio e cooperação na implementação a Política Municipal de Trabalho e Geração de Renda. (Decreto Municipal nº 30, 2017, Art. 9º, § 4º)
3.13 A adoção desses critérios buscará garantir uma parceria produtiva, de modo que os recursos sejam utilizados de maneira eficiente e eficaz para alcançar os objetivos desejados pela Política Municipal de Trabalho e Geração de Renda. Ainda nesse sentido, a opção pelo estabelecimento da parceria visa atender com maior eficiência, eficácia e efetividade aos recursos técnicos e operacionais para o desenvolvimento da Política Municipal de Trabalho e Geração de Renda.
</t>
  </si>
  <si>
    <t xml:space="preserve">4. ABRANGÊNCIA</t>
  </si>
  <si>
    <t xml:space="preserve">Município de Contagem – MG.</t>
  </si>
  <si>
    <t xml:space="preserve">5. PÚBLICO ALVO E NÚMERO DE BENEFICIÁRIOS</t>
  </si>
  <si>
    <t xml:space="preserve">os usuários do serviço são jovens, adultos, idosos, de todos os sexos e identidade de gênero que buscam a empregabilidade e, ou a recolocação no mercado do trabalho, seguro-desemprego, vagas de aprendizagem profissional ou do primeiro emprego, ofertadas diariamente pelo SINE Contagem. </t>
  </si>
  <si>
    <t xml:space="preserve">6. PERÍODO DE EXECUÇÃO</t>
  </si>
  <si>
    <t xml:space="preserve">08/10/2025 à 08/10/2026</t>
  </si>
  <si>
    <t xml:space="preserve">7. RESULTADO/PRODUTO ESPERADO/IMPACTOS PREVISTOS</t>
  </si>
  <si>
    <t xml:space="preserve">600 atendimentos na qualificação profissional; atendimento direto e indireto aos 250 empreendimentos cadastrados na economia solidária; Atendimentos de orientação profissional. Melhoria nas condições de empregabilidade da população; ampliação da qualificação dos empreendimentos de economia solidária.</t>
  </si>
  <si>
    <t xml:space="preserve">8. METAS E ETAPAS  (Inc. II e III, Art. 22, Lei 13.019/2014)</t>
  </si>
  <si>
    <t xml:space="preserve">8.1 METAS - Metas Transversais da Política Municipal de Trabalho e Geração de Renda</t>
  </si>
  <si>
    <t xml:space="preserve">N.º</t>
  </si>
  <si>
    <t xml:space="preserve">METAS</t>
  </si>
  <si>
    <t xml:space="preserve">PERÍODO DE EXECUÇÃO</t>
  </si>
  <si>
    <t xml:space="preserve">INDICADORES DE CUMPRIMENTO
 DAS METAS</t>
  </si>
  <si>
    <t xml:space="preserve">MEIOS DE VERIFICAÇÃO</t>
  </si>
  <si>
    <t xml:space="preserve">PERÍODO DE VERIFICAÇÃO</t>
  </si>
  <si>
    <t xml:space="preserve">Readequação da estrutura física, bem como a aquisição de bens moveis e permanentes para as finalidades da Política de Trabalho e Geração de Renda.  </t>
  </si>
  <si>
    <t xml:space="preserve">OUT 2025 A OUT 2026</t>
  </si>
  <si>
    <t xml:space="preserve">Cumprimento de 100% da demanda apresentada pela Secretaria Parceira, em cumprimento do objeto pactuado; com a observância do recurso financeiro disponibilizado e o valor de mercado na data da compra demandada. </t>
  </si>
  <si>
    <t xml:space="preserve">Notas fiscais, registro fotográfico </t>
  </si>
  <si>
    <t xml:space="preserve">MENSAL</t>
  </si>
  <si>
    <t xml:space="preserve">Contratação de serviços profissionais, serviço de fornecimento de lanche, serviços gráficos e impressos, custas cartoriais para apoio a formação de associações de produção, conforme demanda da Secretaria parceira, nos limites de recursos e rubricas disponíveis neste Plano de Trabalho, para a operacionalização do apoio institucional para execução das metas previstas no termo de colaboração em atendimento às ações e serviços da Política Municipal de Trabalho e Geração de Renda. </t>
  </si>
  <si>
    <t xml:space="preserve">100% dos contratos efetivados. </t>
  </si>
  <si>
    <t xml:space="preserve">Notas fiscais e contratos. </t>
  </si>
  <si>
    <t xml:space="preserve">8.2 ETAPAS/ CRONOGRAMA DE EXECUÇÃO</t>
  </si>
  <si>
    <t xml:space="preserve">Nº DA META</t>
  </si>
  <si>
    <t xml:space="preserve">Nº DA ETAPA/ AÇÃO</t>
  </si>
  <si>
    <t xml:space="preserve">DESCRIÇÃO DA ETAPA/AÇÃO</t>
  </si>
  <si>
    <t xml:space="preserve">UNI DADE</t>
  </si>
  <si>
    <t xml:space="preserve">QUANTI DADE</t>
  </si>
  <si>
    <t xml:space="preserve">DATA INÍCIO</t>
  </si>
  <si>
    <t xml:space="preserve">DATA TÉRMINO</t>
  </si>
  <si>
    <t xml:space="preserve">VALOR PREVISTO</t>
  </si>
  <si>
    <t xml:space="preserve">1.1 </t>
  </si>
  <si>
    <t xml:space="preserve">1 </t>
  </si>
  <si>
    <t xml:space="preserve">Adquirir novos equipamentos para possibilitar a oferta dos cursos profissionalizantes:  Móveis, eletrodomésticos e utensílios </t>
  </si>
  <si>
    <t xml:space="preserve">UNIDADE</t>
  </si>
  <si>
    <t xml:space="preserve">De acordo com anexo V</t>
  </si>
  <si>
    <t xml:space="preserve">1.2</t>
  </si>
  <si>
    <t xml:space="preserve">Contratar serviços de: Transporte em Serviço </t>
  </si>
  <si>
    <t xml:space="preserve">1.3 </t>
  </si>
  <si>
    <t xml:space="preserve">Contratar serviços de: Assessoria Contábil </t>
  </si>
  <si>
    <t xml:space="preserve">1.4</t>
  </si>
  <si>
    <t xml:space="preserve">Contratar serviços de:  Serviços Técnicos Especializados/Assessoria de Projetos </t>
  </si>
  <si>
    <t xml:space="preserve">1.5</t>
  </si>
  <si>
    <t xml:space="preserve">Contratar serviços de:  Telefonia Fixa, Móvel e Internet </t>
  </si>
  <si>
    <t xml:space="preserve">1.6 </t>
  </si>
  <si>
    <t xml:space="preserve">Contratar serviços de:  Serviços Técnicos Especializados/Serviços especializado em Dedetização e desratização das cozinhas escola e salas da qualificação </t>
  </si>
  <si>
    <t xml:space="preserve">1.7</t>
  </si>
  <si>
    <t xml:space="preserve">Contratar serviços de:  Serviços Técnicos Especializados/Prestação de Serviços medicina do trabalho </t>
  </si>
  <si>
    <t xml:space="preserve">1.8</t>
  </si>
  <si>
    <t xml:space="preserve">Contratar serviços profissionais de: Serviços Técnicos Especializados/Confecção de uniforme equipe SINE, Qualificação e ECOSOL Contagem vinculados a este plano de trabalho </t>
  </si>
  <si>
    <t xml:space="preserve">1.9</t>
  </si>
  <si>
    <t xml:space="preserve">Ofertar lanche e alimentação</t>
  </si>
  <si>
    <t xml:space="preserve">2.0</t>
  </si>
  <si>
    <t xml:space="preserve">Material Gráfico e Impressos</t>
  </si>
  <si>
    <t xml:space="preserve">8.1 METAS - 2. Metas Setoriais da Superintendência do Trabalho (SINE Contagem) </t>
  </si>
  <si>
    <t xml:space="preserve">2.1</t>
  </si>
  <si>
    <t xml:space="preserve">Apoio na realização dos feirões e eventos de empregabilidade </t>
  </si>
  <si>
    <t xml:space="preserve">Apoio em 100% dos Feirões</t>
  </si>
  <si>
    <t xml:space="preserve">Registro fotográfico </t>
  </si>
  <si>
    <t xml:space="preserve">2.2</t>
  </si>
  <si>
    <t xml:space="preserve">Selecionar e contratar o pessoal para atendimento do público-alvo e disponibilização das vagas: Auxiliar Administrativo</t>
  </si>
  <si>
    <t xml:space="preserve">100% dos colaboradores contratados </t>
  </si>
  <si>
    <t xml:space="preserve">Contrato de trabalho</t>
  </si>
  <si>
    <t xml:space="preserve">Colaborar com a gestão da política no planejamento dos Feirões e demais eventos, bem como no processo de divulgação e registro. </t>
  </si>
  <si>
    <t xml:space="preserve">2.3</t>
  </si>
  <si>
    <t xml:space="preserve">Selecionar e contratar o pessoal para atendimento do público-alvo e disponibilização das vagas: Auxiliar Administrativo </t>
  </si>
  <si>
    <t xml:space="preserve">De acordo com ANEXO 1</t>
  </si>
  <si>
    <t xml:space="preserve">8.1 METAS - 3. Metas Setoriais da Superintendência de Geração de Renda e Economia Solidária </t>
  </si>
  <si>
    <t xml:space="preserve">3.1</t>
  </si>
  <si>
    <t xml:space="preserve">Manutenção dos Pontos Fixos de Feiras da Economia Popular Solidária </t>
  </si>
  <si>
    <t xml:space="preserve">80% de implementação das feiras </t>
  </si>
  <si>
    <t xml:space="preserve">Registro fotográfico, notas fiscais, material gráfico de divulgação </t>
  </si>
  <si>
    <t xml:space="preserve">3.2</t>
  </si>
  <si>
    <t xml:space="preserve">Fomento à participação social, oferta de formação continuada, estímulo à produção coletiva, ações de capacitação e inclusão produtiva, além da implantação de loja física coletiva.</t>
  </si>
  <si>
    <t xml:space="preserve">OUT 2025 A OUT2026</t>
  </si>
  <si>
    <t xml:space="preserve">60% de participação nas oficinas, palestras, seminários, plenárias e conferências </t>
  </si>
  <si>
    <t xml:space="preserve">3.3</t>
  </si>
  <si>
    <t xml:space="preserve">Capacitação, fomento e, ou qualificação profissional de grupos de produção para geração de renda, práticas autogestionárias de geração de renda e, ou outros inclusos no público-alvo da Diretoria de Qualificação Profissional, com prioridade para seleção de participantes da ECOSOL Contagem (Lei Municipal nº 4.910, de 2017, Art. 9º, § 6º, I), por meio da oferta de 400 (quatrocentas) vagas de cursos de qualificação profissional e outras 200 (duzentos) vagas em oficinas, palestras, seminários, plenárias ou conferências afins; tendo como metodologia, aulas práticas ou expositivas, palestras, oficinas,  ção de empreendedores, dentre outros métodos de aprendizado; com a observância de que o mesmo cidadão/ beneficiário: i) poderá participar de até 2(dois) cursos, desde que haja vaga disponível, ou previsão de itinerário formativo com modulação de cursos para aperfeiçoamento; ii) poderá participar de quantas oficinas palestras, seminários, plenárias ou conferências afins desejar para seu aprimoramento, desde que haja vaga disponível; iii) poderá ser realizado de forma descentralizada possibilitando que as oficinas e cursos possam acontecer de forma descentralizada com prioridade para as regiões do município com mais vulnerabilidade. </t>
  </si>
  <si>
    <t xml:space="preserve">Realização do Planejamento pedagógico e oferta de 100% das vagas com mínimo de 60% das vagas ocupadas; 
100% dos contratos efetivados. 
Mobilização e inscrição dos alunos nos cursos realizado através de plataforma(formulário) digital gratuita.  </t>
  </si>
  <si>
    <t xml:space="preserve">Notas fiscais, contratos, folha de ponto, contracheque e planilha de inscritos, listas de presença, registro fotográfico, banco de dados digital, relatório de atividades, disponibilizada pela Secretaria parceira</t>
  </si>
  <si>
    <t xml:space="preserve">QUANTIDADE</t>
  </si>
  <si>
    <t xml:space="preserve">3.1 </t>
  </si>
  <si>
    <t xml:space="preserve">Contratar o pessoal qualificado para as ações de Fomento e Fortalecimento da Economia Popular Solidária: Auxiliar de Feira </t>
  </si>
  <si>
    <t xml:space="preserve">Contratar empresa para instalação de barracas nos Pontos Fixos e, ou Feiras Temáticas da Economia Popular Solidária:  Locação de Utensílios e Equipamentos/Locação de barracas </t>
  </si>
  <si>
    <r>
      <rPr>
        <sz val="9"/>
        <color rgb="FF000000"/>
        <rFont val="Times New Roman"/>
        <family val="0"/>
        <charset val="1"/>
      </rPr>
      <t xml:space="preserve">Cachês para a contratação de profissionais para o setor artístico  e demais atrações como infláveis, entre outros:  Profissionais do setor artístico/Cachê de apresentações artísticas em Feiras da ECOSOL </t>
    </r>
    <r>
      <rPr>
        <sz val="9"/>
        <color rgb="FF000000"/>
        <rFont val="Times New Roman"/>
        <family val="0"/>
        <charset val="134"/>
      </rPr>
      <t xml:space="preserve">Contagem</t>
    </r>
    <r>
      <rPr>
        <sz val="9"/>
        <color rgb="FF000000"/>
        <rFont val="Times New Roman"/>
        <family val="0"/>
        <charset val="1"/>
      </rPr>
      <t xml:space="preserve"> e demais eventos da Secretaria Municipal do Trabalho e Geração de Renda  incluindo equipamento de som. </t>
    </r>
  </si>
  <si>
    <t xml:space="preserve">3.4 </t>
  </si>
  <si>
    <t xml:space="preserve">Cachês para a contratação de profissionais para o setor artístico  e demais atrações como infláveis, entre outros: Profissionais do setor artístico/Cachê para apresentações artísticas em eventos de médio porte com participação da ECOSOL Contagem e demais eventos da Secretaria do Trabalho e Geração de Renda incluindo equipamento de som. </t>
  </si>
  <si>
    <t xml:space="preserve">3.5</t>
  </si>
  <si>
    <r>
      <rPr>
        <sz val="9"/>
        <color rgb="FF000000"/>
        <rFont val="Times New Roman"/>
        <family val="0"/>
        <charset val="1"/>
      </rPr>
      <t xml:space="preserve">Cachês para a contratação de profissionais para o setor artístico e demais atrações como infláveis, entre outros:  Profissionais do setor artístico/Cachê para apresentações artísticas em eventos de grande porte com participação da ECOSOL Contagem e </t>
    </r>
    <r>
      <rPr>
        <sz val="9"/>
        <color rgb="FF000000"/>
        <rFont val="Times New Roman"/>
        <family val="0"/>
        <charset val="134"/>
      </rPr>
      <t xml:space="preserve">demais eventos da Secretaria do Trabalho e Geração de Renda </t>
    </r>
    <r>
      <rPr>
        <sz val="9"/>
        <color rgb="FF000000"/>
        <rFont val="Times New Roman"/>
        <family val="0"/>
        <charset val="1"/>
      </rPr>
      <t xml:space="preserve">incluindo equipamento de som. </t>
    </r>
  </si>
  <si>
    <t xml:space="preserve">3.6</t>
  </si>
  <si>
    <t xml:space="preserve">Lonas de comunicação visual das barracas e eventos da ECOSOL e SINE Contagem </t>
  </si>
  <si>
    <t xml:space="preserve">3.7</t>
  </si>
  <si>
    <t xml:space="preserve">Selecionar e contratar: Coordenador </t>
  </si>
  <si>
    <t xml:space="preserve">3.8 </t>
  </si>
  <si>
    <t xml:space="preserve">Selecionar e contratar: Auxiliar Administrativo </t>
  </si>
  <si>
    <t xml:space="preserve">3.9</t>
  </si>
  <si>
    <t xml:space="preserve">Selecionar e contratar: Instrutor de Oficina (Oficineiro)/Contratação de serviços técnicos profissionais para realização dos cursos de qualificação profissional e incubadoras públicas, sendo a seleção dos instrutores realizada pelo SINE.</t>
  </si>
  <si>
    <t xml:space="preserve">4.0</t>
  </si>
  <si>
    <t xml:space="preserve">Selecionar e contratar: Instrutor de Oficina (Oficineiro)/Contratação de serviços técnicos profissionais para execução das oficinas, palestras, seminários, plenárias e conferências, dentre outros, com a seleção dos instrutores também sob responsabilidade do SINE.</t>
  </si>
  <si>
    <t xml:space="preserve">4.1 </t>
  </si>
  <si>
    <t xml:space="preserve">Realizar as aquisições e contratações: Manutenção de Máquinas e Equipamentos e Mobiliário/Manutenção de equipamentos dos cursos </t>
  </si>
  <si>
    <t xml:space="preserve">4.2</t>
  </si>
  <si>
    <t xml:space="preserve">Realizar as aquisições e contratações: Manutenção Predial e de Instalações/Manutenção dos equipamentos da Política Municipal de Trabalho e Geração de Renda </t>
  </si>
  <si>
    <t xml:space="preserve">4.3</t>
  </si>
  <si>
    <t xml:space="preserve">Realizar as aquisições e contratações: Material Pedagógico e de Apoio para Oficinas e demais atividades da Secretaria de Trabalho e Geração de Renda.</t>
  </si>
  <si>
    <t xml:space="preserve">4.4</t>
  </si>
  <si>
    <t xml:space="preserve">Contratar serviços, bem como a adquirir materiais de escritório, conforme demanda da Secretaria parceira: Material de Escritório e Suprimentos de Informática </t>
  </si>
  <si>
    <t xml:space="preserve">4.5</t>
  </si>
  <si>
    <t xml:space="preserve">Prover tarifa social para alunos dos cursos livres realizados no Centro Público de Economia Solidária, os cursos que acontecem de forma itinerante e nas Unidades Remotas de Qualificação: Fornecimento Tarifa Social (Bilhete Transporte Público) </t>
  </si>
  <si>
    <t xml:space="preserve">4.6</t>
  </si>
  <si>
    <t xml:space="preserve">Serviços Técnicos Especializados/Lonas de Comunicação visual para eventos da qualificação profissional </t>
  </si>
  <si>
    <t xml:space="preserve">8.3 PLANO DE APLICAÇÃO DETALHADA DOS RECURSOS POR RUBRICA  (Inc. II-A, Art. 22, Lei 13.019/2014)</t>
  </si>
  <si>
    <t xml:space="preserve">DESCRIÇÃO DA DESPESA</t>
  </si>
  <si>
    <t xml:space="preserve">VALOR MENSAL DESPESA - (MÉDIA)</t>
  </si>
  <si>
    <t xml:space="preserve">VALOR TOTAL DA DESPESA</t>
  </si>
  <si>
    <t xml:space="preserve">PESSOAL E ENCARGOS 
(ANEXO I)</t>
  </si>
  <si>
    <t xml:space="preserve">Pagamento de Remunerações (13º Salário, Férias, Adicional de Férias, etc)</t>
  </si>
  <si>
    <t xml:space="preserve">Pagamento de Encargos Sociais, Tributos e Benefícios (INSS, FGTS, PIS/PASEP, Ausência Remunerada, Licenças, Vale Transporte e Outros Benefícios)</t>
  </si>
  <si>
    <t xml:space="preserve">SERVIÇOS DE TERCEIROS
 PESSOA JURÍDICA
 (ANEXO II)</t>
  </si>
  <si>
    <t xml:space="preserve">Despesa com a contratação de serviços exclusivamente para execução das metas, em cumprimento do objeto da parceria</t>
  </si>
  <si>
    <t xml:space="preserve">MATERIAL DE CONSUMO 
(ANEXO III)</t>
  </si>
  <si>
    <t xml:space="preserve">Despesa com aquisição de materiais utilizados exclusivamente para execução das metas, em cumprimento do objeto da parceria</t>
  </si>
  <si>
    <t xml:space="preserve">CUSTOS INDIRETOS 
(ANEXO IV)</t>
  </si>
  <si>
    <t xml:space="preserve">Despesas relativas aos custos indiretos necessários a execução do objeto, seja qual for a proporção em relação ao valor total da parceria, conforme Art. 46, inciso III da Lei 13.019/2014.</t>
  </si>
  <si>
    <t xml:space="preserve">INVESTIMENTO
 (ANEXO V)</t>
  </si>
  <si>
    <t xml:space="preserve">Serão considerados investimentos a aquisição de bens patrimoniais ou obras, ambos exclusivamente necessários ao cumprimento do objeto da parceria</t>
  </si>
  <si>
    <t xml:space="preserve">VALOR GLOBAL</t>
  </si>
  <si>
    <t xml:space="preserve">9. PREVISÃO DE RECEITAS E A ESTIMATIVA DE DESPESA A SEREM REALIZADAS NA EXECUÇÃO DAS AÇÕES, INCLUINDO ENCARGOS SOCIAIS E TRABALHISTAS E A DISCRIMINAÇÃO DOS CUSTOS INDIRETOS NECESSÁRIOS A EXECUÇÃO DO OBJETO</t>
  </si>
  <si>
    <t xml:space="preserve">Previsão de receita: Emenda Parlamentar Municipal
Estimativa de despesas: 
1) ANEXO I - DETALHAMENTO DA FORMAÇÃO DO CUSTO DE PESSOAL;
2) ANEXO II - DETALHAMENTO DA FORMAÇÃO DOS CUSTOS DOS SERVIÇOS DE TERCEIROS;
3) ANEXO III - DETALHAMENTO DA FORMAÇÃO DOS CUSTOS DOS MATERIAIS DE CONSUMO;
4) ANEXO IV - DETALHAMENTO DA FORMAÇÃO DOS CUSTOS INDIRETOS.
5) ANEXO V - DETALHAMENTO DA FORMAÇÃO DOS CUSTOS DE INVESTIMENTO</t>
  </si>
  <si>
    <t xml:space="preserve">10. PLANO DE DESEMBOLSO FINANCEIRO</t>
  </si>
  <si>
    <t xml:space="preserve">ENTE</t>
  </si>
  <si>
    <t xml:space="preserve">CONCEDENTE</t>
  </si>
  <si>
    <t xml:space="preserve">PROPONENTE</t>
  </si>
  <si>
    <t xml:space="preserve">QTDE PARCELAS</t>
  </si>
  <si>
    <t xml:space="preserve">PREVISÃO DE REPASSE</t>
  </si>
  <si>
    <t xml:space="preserve">NATUREZA</t>
  </si>
  <si>
    <t xml:space="preserve">VALOR DA PARCELA</t>
  </si>
  <si>
    <t xml:space="preserve">MUNICIPAL</t>
  </si>
  <si>
    <t xml:space="preserve">-</t>
  </si>
  <si>
    <t xml:space="preserve">TOTAL</t>
  </si>
  <si>
    <t xml:space="preserve">Identificação da Despesa</t>
  </si>
  <si>
    <t xml:space="preserve">Classificação Orçamentária</t>
  </si>
  <si>
    <t xml:space="preserve">INVESTIMENTO MUNICIPAL</t>
  </si>
  <si>
    <t xml:space="preserve">1312.11.334.0010.2051.44504200.01500000</t>
  </si>
  <si>
    <t xml:space="preserve">CUSTEIO MUNICIPAL</t>
  </si>
  <si>
    <t xml:space="preserve">1312.11.334.0010.2051.33504300.01500000</t>
  </si>
  <si>
    <t xml:space="preserve">ESTADUAL</t>
  </si>
  <si>
    <t xml:space="preserve">FEDERAL</t>
  </si>
  <si>
    <t xml:space="preserve">Os valores serão repassados de acordo com o cronograma de desembolso compatível com os gastos das etapas vinculadas às metas do cronograma físico.</t>
  </si>
  <si>
    <t xml:space="preserve">11. CRONOGRAMA DE CONTRAPARTIDA</t>
  </si>
  <si>
    <t xml:space="preserve">Conforme Art 35 da Lei 13019/2014, § 1o  não será exigida 
contrapartida financeira como requisito para celebração de parceria.</t>
  </si>
  <si>
    <t xml:space="preserve">12. PRESTAÇÃO DE CONTAS PARCIAL</t>
  </si>
  <si>
    <r>
      <rPr>
        <sz val="11"/>
        <rFont val="Calibri"/>
        <family val="0"/>
        <charset val="1"/>
      </rPr>
      <t xml:space="preserve">As prestações de contas deverão ser apresentadas mensalmente conforme estabelecido pelo Manual de prestação de contas da CGM e as regras estabelecidas no Termo de Parceria.
</t>
    </r>
    <r>
      <rPr>
        <b val="true"/>
        <sz val="11"/>
        <rFont val="Calibri"/>
        <family val="0"/>
        <charset val="1"/>
      </rPr>
      <t xml:space="preserve">RELATÓRIO DE CUMPRIMENTO META FÍSICA</t>
    </r>
    <r>
      <rPr>
        <sz val="11"/>
        <rFont val="Calibri"/>
        <family val="0"/>
        <charset val="1"/>
      </rPr>
      <t xml:space="preserve">: encaminhamento de comprovações de cumprimento de metas. 
</t>
    </r>
    <r>
      <rPr>
        <b val="true"/>
        <sz val="11"/>
        <rFont val="Calibri"/>
        <family val="0"/>
        <charset val="1"/>
      </rPr>
      <t xml:space="preserve">RELATÓRIO DE CUMPRIMENTO DA META FINANCEIRA:</t>
    </r>
    <r>
      <rPr>
        <sz val="11"/>
        <rFont val="Calibri"/>
        <family val="0"/>
        <charset val="1"/>
      </rPr>
      <t xml:space="preserve"> de acordo com o cronograma de desembolso e em conformidade com o Manual de Prestação de Contas da Controladoria Geral do Município. 
</t>
    </r>
    <r>
      <rPr>
        <b val="true"/>
        <sz val="11"/>
        <rFont val="Calibri"/>
        <family val="0"/>
        <charset val="1"/>
      </rPr>
      <t xml:space="preserve">RELATÓRIO DE PRESTAÇÃO DE CONTAS FINAL</t>
    </r>
    <r>
      <rPr>
        <sz val="11"/>
        <rFont val="Calibri"/>
        <family val="0"/>
        <charset val="1"/>
      </rPr>
      <t xml:space="preserve">: em conformidade com o Manual de Prestação de Contas da Controladoria Geral do Município</t>
    </r>
  </si>
  <si>
    <t xml:space="preserve">13. APROVAÇÃO DO PLANO DE TRABALHO PELA PMC</t>
  </si>
  <si>
    <t xml:space="preserve">DECLARAMOS que foi analisado o conteúdo do PLANO DE TRABALHO, aprovamos e autorizamos a execução dos procedimentos operacionais detalhados no mesmo, que será vinculado ao PROCESSO Nº ________/___________ - SETGER.</t>
  </si>
  <si>
    <t xml:space="preserve">Contagem,      de      de 2025</t>
  </si>
  <si>
    <t xml:space="preserve">Daisy Daniela de Barros da Silva</t>
  </si>
  <si>
    <t xml:space="preserve">Gestor da Parceria</t>
  </si>
  <si>
    <t xml:space="preserve">Secretária Municipal de Trabalho e Geração de Renda</t>
  </si>
  <si>
    <t xml:space="preserve">A PRESENTE PLANILHA É SIMPLESMENTE UM MODELO. É DE RESPONSABILIDADE DA OSC A CONFERÊNCIA DE TODOS OS CÁLCULOS</t>
  </si>
  <si>
    <t xml:space="preserve">ANEXO I - DESPESAS COM PESSOAL CLT</t>
  </si>
  <si>
    <t xml:space="preserve">CARGOS E SALÁRIOS</t>
  </si>
  <si>
    <t xml:space="preserve">ADICIONAIS</t>
  </si>
  <si>
    <t xml:space="preserve">OUTROS DIREITOS TRABALHISTAS</t>
  </si>
  <si>
    <t xml:space="preserve">SUBTOTAL VENCTO MENSAL</t>
  </si>
  <si>
    <t xml:space="preserve">OCUPAÇÕES</t>
  </si>
  <si>
    <t xml:space="preserve">INSALUBRIDADE</t>
  </si>
  <si>
    <t xml:space="preserve">PERICULOSIDADE</t>
  </si>
  <si>
    <t xml:space="preserve">AD NOTURNO E DSR</t>
  </si>
  <si>
    <t xml:space="preserve">HORA EXTRA E DSR</t>
  </si>
  <si>
    <t xml:space="preserve">HR EXTRA NOTURNA E DSR</t>
  </si>
  <si>
    <t xml:space="preserve">FOLGA TRABALHADA</t>
  </si>
  <si>
    <t xml:space="preserve">OUTROS</t>
  </si>
  <si>
    <t xml:space="preserve">CÓD</t>
  </si>
  <si>
    <t xml:space="preserve">COLABORADOR</t>
  </si>
  <si>
    <t xml:space="preserve">DETALHAMENTO</t>
  </si>
  <si>
    <t xml:space="preserve">CARGA HORÁRIA SEMANAL*</t>
  </si>
  <si>
    <t xml:space="preserve">NÚM PROF</t>
  </si>
  <si>
    <t xml:space="preserve">SALÁRIO BRUTO</t>
  </si>
  <si>
    <t xml:space="preserve">QTD MESES</t>
  </si>
  <si>
    <t xml:space="preserve">REMUN TOTAL MENSAL</t>
  </si>
  <si>
    <t xml:space="preserve">ALIQ.</t>
  </si>
  <si>
    <t xml:space="preserve">VALOR</t>
  </si>
  <si>
    <t xml:space="preserve">IN</t>
  </si>
  <si>
    <t xml:space="preserve">HR</t>
  </si>
  <si>
    <t xml:space="preserve">Nº DIAS</t>
  </si>
  <si>
    <t xml:space="preserve">DESCRIÇÃO</t>
  </si>
  <si>
    <t xml:space="preserve">Coordenador pedagógico</t>
  </si>
  <si>
    <t xml:space="preserve">Auxiliar de Feira</t>
  </si>
  <si>
    <t xml:space="preserve">Auxiliar Administrativo</t>
  </si>
  <si>
    <t xml:space="preserve">Assistente Administrativo</t>
  </si>
  <si>
    <t xml:space="preserve">SUBTOTAL</t>
  </si>
  <si>
    <t xml:space="preserve">*CARGA HORÁRIA SEMANAL: INSERIR O NÚMERO DE HORAS TRABALHADAS POR SEMANA
DIGITE "12" - REVEZAMENTO - 12X36
DIGITE "20" - JORNADA 20H/SEMANA
DIGITE "30" - JORNADA 30H/SEMANA
DIGITE "40" - JORNADA 40H/SEMANA
DIGITE "44" - JORNADA 44H/SEMANA</t>
  </si>
  <si>
    <t xml:space="preserve">REFLEXOS TRABALHISTAS</t>
  </si>
  <si>
    <t xml:space="preserve">REFLEXOS</t>
  </si>
  <si>
    <t xml:space="preserve">SUBTOTAL MENSAL REFLEXOS</t>
  </si>
  <si>
    <t xml:space="preserve">SUBTOTAL MENSAL REMUN (SUBTOTAL VENTO MENSAL + SUBTOTAL MENSAL REFLEXOS)</t>
  </si>
  <si>
    <t xml:space="preserve">SUBTOTAL
GERAL 
REMUNERAÇÃO</t>
  </si>
  <si>
    <t xml:space="preserve">ENCARGOS SOCIAIS</t>
  </si>
  <si>
    <r>
      <rPr>
        <b val="true"/>
        <sz val="11"/>
        <color rgb="FF000000"/>
        <rFont val="Calibri"/>
        <family val="0"/>
        <charset val="1"/>
      </rPr>
      <t xml:space="preserve">BENEFÍCIOS TRABALHISTAS
</t>
    </r>
    <r>
      <rPr>
        <b val="true"/>
        <sz val="8"/>
        <color rgb="FF000000"/>
        <rFont val="Calibri"/>
        <family val="0"/>
        <charset val="1"/>
      </rPr>
      <t xml:space="preserve"> DIGITE OS VALORES TOTAIS, CASO HAJA VALORES DESSA NATUREZA A SEREM PAGOS (A FORMULA NÃO CALCULA POR PESSOA)</t>
    </r>
  </si>
  <si>
    <t xml:space="preserve">SUBTOTAL MENSAL ENCARG</t>
  </si>
  <si>
    <t xml:space="preserve">SUBTOTAL GERAL ENCARG</t>
  </si>
  <si>
    <t xml:space="preserve">S</t>
  </si>
  <si>
    <t xml:space="preserve">13º SAL</t>
  </si>
  <si>
    <t xml:space="preserve">FÉRIAS</t>
  </si>
  <si>
    <t xml:space="preserve">1/3 FÉRIAS</t>
  </si>
  <si>
    <t xml:space="preserve">VT</t>
  </si>
  <si>
    <t xml:space="preserve">VA</t>
  </si>
  <si>
    <t xml:space="preserve">VR</t>
  </si>
  <si>
    <t xml:space="preserve">PL. SAÚDE</t>
  </si>
  <si>
    <t xml:space="preserve">PL. ODONTOL</t>
  </si>
  <si>
    <t xml:space="preserve">SEGURO VIDA</t>
  </si>
  <si>
    <t xml:space="preserve">OUTROS BENEF. CCT</t>
  </si>
  <si>
    <t xml:space="preserve">FGTS</t>
  </si>
  <si>
    <t xml:space="preserve">MULTA FGTS</t>
  </si>
  <si>
    <t xml:space="preserve">INSS</t>
  </si>
  <si>
    <t xml:space="preserve">INSS TERC</t>
  </si>
  <si>
    <t xml:space="preserve">GIILRAT</t>
  </si>
  <si>
    <t xml:space="preserve">PIS</t>
  </si>
  <si>
    <t xml:space="preserve"> </t>
  </si>
  <si>
    <t xml:space="preserve">ANEXO II - SERVIÇOS DE TERCEIROS</t>
  </si>
  <si>
    <t xml:space="preserve">RUBRICA</t>
  </si>
  <si>
    <t xml:space="preserve">VALOR MENSAL</t>
  </si>
  <si>
    <t xml:space="preserve">VALOR TOTAL</t>
  </si>
  <si>
    <t xml:space="preserve">Transporte em Serviço</t>
  </si>
  <si>
    <t xml:space="preserve">Locação de Veículos: 1 carro com motorista. 1 Carro sem motorista com gasolina para atendimento das especificidades da Economia Solidária e Qualificação para atendimento noturno e finais de semana, de acordo com as demandas das feiras e demais eventos da Secretaria.</t>
  </si>
  <si>
    <t xml:space="preserve">Instrutor de Curso de Qualificação</t>
  </si>
  <si>
    <t xml:space="preserve">Contratação de serviços técnicos profissionais para realização dos cursos de qualificação profissional e incubadoras públicas</t>
  </si>
  <si>
    <t xml:space="preserve">Oficinas de Qualificação e informação</t>
  </si>
  <si>
    <t xml:space="preserve">Contratação de serviços técnicos profissionais para  formação continuada em Economia Solidária,  oficinas, palestras, seminários, monitorias, plenárias e conferências, dentre outros.</t>
  </si>
  <si>
    <t xml:space="preserve">Fornecimento Tarifa Social (Bilhete Transporte Público)</t>
  </si>
  <si>
    <t xml:space="preserve">Vale Social para alunos dos cursos</t>
  </si>
  <si>
    <t xml:space="preserve">Manutenção de Máquinas e Equipamentos e Mobiliário</t>
  </si>
  <si>
    <t xml:space="preserve">Manutenção de equipamentos dos cursos</t>
  </si>
  <si>
    <t xml:space="preserve">Profissionais do setor artístico, cultural e atrações rotineiras</t>
  </si>
  <si>
    <r>
      <rPr>
        <sz val="11"/>
        <color rgb="FF000000"/>
        <rFont val="Calibri"/>
        <family val="0"/>
        <charset val="1"/>
      </rPr>
      <t xml:space="preserve">Cachê de apresentações artísticas </t>
    </r>
    <r>
      <rPr>
        <sz val="11"/>
        <color rgb="FF000000"/>
        <rFont val="Calibri"/>
        <family val="2"/>
        <charset val="1"/>
      </rPr>
      <t xml:space="preserve"> e demais atrações como infláveis entre outros </t>
    </r>
    <r>
      <rPr>
        <sz val="11"/>
        <color rgb="FF000000"/>
        <rFont val="Calibri"/>
        <family val="0"/>
        <charset val="1"/>
      </rPr>
      <t xml:space="preserve">em Feiras da ECOSOL Contagem e demais eventos da Secretaria Municipal de Trabalho e Geração de Renda, incluindo equipamento de som.</t>
    </r>
  </si>
  <si>
    <t xml:space="preserve">Profissionais do setor artístico e cultural eventuais</t>
  </si>
  <si>
    <r>
      <rPr>
        <sz val="11"/>
        <color rgb="FF000000"/>
        <rFont val="Calibri"/>
        <family val="0"/>
        <charset val="1"/>
      </rPr>
      <t xml:space="preserve">Cachê para apresentações artísticas </t>
    </r>
    <r>
      <rPr>
        <sz val="11"/>
        <color rgb="FF000000"/>
        <rFont val="Calibri"/>
        <family val="2"/>
        <charset val="1"/>
      </rPr>
      <t xml:space="preserve">e demais atrações como infláveis entre outros</t>
    </r>
    <r>
      <rPr>
        <sz val="11"/>
        <color rgb="FF000000"/>
        <rFont val="Calibri"/>
        <family val="0"/>
        <charset val="1"/>
      </rPr>
      <t xml:space="preserve"> em eventos de médio porte com participação da ECOSOL Contagem e </t>
    </r>
    <r>
      <rPr>
        <sz val="11"/>
        <color rgb="FF000000"/>
        <rFont val="Calibri"/>
        <family val="0"/>
        <charset val="134"/>
      </rPr>
      <t xml:space="preserve">demais eventos da Secretaria Municipal de Trabalho e Geração de Renda, </t>
    </r>
  </si>
  <si>
    <t xml:space="preserve">Manutenção Predial e de Instalações</t>
  </si>
  <si>
    <t xml:space="preserve">Manutenção predial e de instalações nos locais onde se realizam as políticas de trabalho e geração de renda relativos ao TR</t>
  </si>
  <si>
    <t xml:space="preserve">Locação de Utensílios, Equipamentos e Barracas</t>
  </si>
  <si>
    <t xml:space="preserve">Locação de barracas </t>
  </si>
  <si>
    <t xml:space="preserve">Telefonia Fixa, Móvel e Internet (pré-pago)</t>
  </si>
  <si>
    <t xml:space="preserve">Serviço de telefonia móvel e internet</t>
  </si>
  <si>
    <t xml:space="preserve">Material Gráfico e Impresso para Barracas ECOSOL</t>
  </si>
  <si>
    <t xml:space="preserve">Lonas de comunicação visual das barracas e eventos da ECOSOL Contagem e SINE Contagem.</t>
  </si>
  <si>
    <t xml:space="preserve">Material Gráfico e Impresso para Qualificação</t>
  </si>
  <si>
    <t xml:space="preserve">Lonas de Comunicação visual para eventos da qualificação profissional</t>
  </si>
  <si>
    <t xml:space="preserve">Serviços Técnicos Especializados</t>
  </si>
  <si>
    <t xml:space="preserve">Serviços especializado em Dedetização e desratização o das cozinhas escola e salas da qualificação</t>
  </si>
  <si>
    <t xml:space="preserve">Medicina e Segurança do Trabalho</t>
  </si>
  <si>
    <t xml:space="preserve">Prestação de Serviços medicina do trabalho</t>
  </si>
  <si>
    <t xml:space="preserve">Aluguel Banheiros Químicos</t>
  </si>
  <si>
    <t xml:space="preserve">Aluguel de banheiros químicos</t>
  </si>
  <si>
    <t xml:space="preserve">Serviço de monitoramento eletrônico</t>
  </si>
  <si>
    <t xml:space="preserve">ChatBot SINE e outros</t>
  </si>
  <si>
    <t xml:space="preserve">Licença de uso de software</t>
  </si>
  <si>
    <t xml:space="preserve">Sistema- PREFEITURA MAIS e outros</t>
  </si>
  <si>
    <t xml:space="preserve">Serviços de assessoria comunicação </t>
  </si>
  <si>
    <t xml:space="preserve">Gerenciamento de redes</t>
  </si>
  <si>
    <t xml:space="preserve">Locação de Utensílios, Equipamentos</t>
  </si>
  <si>
    <t xml:space="preserve">Locação de Stand para Feira Nacional de Artesanato</t>
  </si>
  <si>
    <t xml:space="preserve">Prestação de Serviços de assistência elétrica para Ruas e eventos</t>
  </si>
  <si>
    <t xml:space="preserve">Telefonia, fixa, móvel e internet</t>
  </si>
  <si>
    <t xml:space="preserve">Internet para laboratório de informática itinerante</t>
  </si>
  <si>
    <t xml:space="preserve">ANEXO III - MATERIAIS DE CONSUMO</t>
  </si>
  <si>
    <t xml:space="preserve">Material Pedagógico e de Apoio para Oficinas e Cursos</t>
  </si>
  <si>
    <t xml:space="preserve">Materiais de consumo, insumos (inclusive recarga de gás e extintores), utensílios, bens de consumo</t>
  </si>
  <si>
    <t xml:space="preserve">Lanches e Alimentações</t>
  </si>
  <si>
    <t xml:space="preserve">Lanches e/ou almoço para formaturas, reuniões do Fórum de Economia Solidária, seminários, plenárias, conferências e outras atividades da Secretaria de Trabalho e Geração de renda</t>
  </si>
  <si>
    <t xml:space="preserve">Emissão de certificados, apostilas, crachás, folders, cartazes de divulgação</t>
  </si>
  <si>
    <t xml:space="preserve">Material de Escritório e Suprimentos de Informática</t>
  </si>
  <si>
    <t xml:space="preserve">Material de escritório e suprimento em informática</t>
  </si>
  <si>
    <t xml:space="preserve">ANEXO IV - CUSTOS INDIRETOS</t>
  </si>
  <si>
    <t xml:space="preserve">Assessoria Contábil</t>
  </si>
  <si>
    <t xml:space="preserve">Prestação de Serviços contábeis</t>
  </si>
  <si>
    <t xml:space="preserve">4.2.01</t>
  </si>
  <si>
    <t xml:space="preserve">CUSTO SERVIÇO PRESTADO</t>
  </si>
  <si>
    <t xml:space="preserve">Assessoria de Projetos</t>
  </si>
  <si>
    <t xml:space="preserve">Locação de Veículos</t>
  </si>
  <si>
    <t xml:space="preserve">Serviços Técnicos Especializados e Confecção de Uniformes</t>
  </si>
  <si>
    <t xml:space="preserve">Confecção de uniforme equipe SINE, Qualificação e ECOSOL Contagem vinculados a este plano de trabalho</t>
  </si>
  <si>
    <t xml:space="preserve">Material Pedagógico e de Apoio para Oficinas</t>
  </si>
  <si>
    <t xml:space="preserve">Aluguel de equipamentos para suporte das oficinas e cursos de qualificação profissional</t>
  </si>
  <si>
    <t xml:space="preserve">Uniformes, Vestuário e EPI</t>
  </si>
  <si>
    <t xml:space="preserve">Locação de Utensílios e Equipamentos</t>
  </si>
  <si>
    <t xml:space="preserve">Fornecimento Tarifa Social (Bilhete Transporte Público) </t>
  </si>
  <si>
    <t xml:space="preserve">Recambiamento de pessoas em situação de vulnerabilidade (Transporte, alimentação e hospedagem)</t>
  </si>
  <si>
    <t xml:space="preserve">Medicamentos e Insumos de Enfermaria</t>
  </si>
  <si>
    <t xml:space="preserve">4.2.02</t>
  </si>
  <si>
    <t xml:space="preserve">MÃO DE OBRA DIRETA TERCEIRIZADA</t>
  </si>
  <si>
    <t xml:space="preserve">Instrutor de Oficina (Oficineiro)</t>
  </si>
  <si>
    <t xml:space="preserve">Coordenador</t>
  </si>
  <si>
    <t xml:space="preserve">Profissional de Psicologia</t>
  </si>
  <si>
    <t xml:space="preserve">Profissional de Assistência Social</t>
  </si>
  <si>
    <t xml:space="preserve">4.3.01</t>
  </si>
  <si>
    <t xml:space="preserve">GERAIS E ADMINISTRATIVAS</t>
  </si>
  <si>
    <t xml:space="preserve">Água e Esgoto</t>
  </si>
  <si>
    <t xml:space="preserve">Energia Elétrica</t>
  </si>
  <si>
    <t xml:space="preserve">Telefonia Fixa, Móvel e Internet</t>
  </si>
  <si>
    <t xml:space="preserve">Seguros e Tributos sobre Imóveis</t>
  </si>
  <si>
    <t xml:space="preserve">Aluguel</t>
  </si>
  <si>
    <t xml:space="preserve">Condomínio</t>
  </si>
  <si>
    <t xml:space="preserve">Assessoria Jurídica</t>
  </si>
  <si>
    <t xml:space="preserve">Material de Higiene e Limpeza</t>
  </si>
  <si>
    <t xml:space="preserve">Combustíveis, Lubrificantes e Manutenção Veículos</t>
  </si>
  <si>
    <t xml:space="preserve">Insumos de Copa e Cozinha</t>
  </si>
  <si>
    <t xml:space="preserve">Locação/Manutenção de Equipamentos tecnologia e informática</t>
  </si>
  <si>
    <t xml:space="preserve">Serviço de Lavanderia</t>
  </si>
  <si>
    <t xml:space="preserve">Taxas, Emolumentos e Correios</t>
  </si>
  <si>
    <t xml:space="preserve">Serviço autônomo de limpeza (Diarista)</t>
  </si>
  <si>
    <t xml:space="preserve">Cursos e Capacitações</t>
  </si>
  <si>
    <t xml:space="preserve">Acessórios e bens de pequeno valor</t>
  </si>
  <si>
    <t xml:space="preserve">4.3.02</t>
  </si>
  <si>
    <t xml:space="preserve">PUBLICIDADE E PROPAGANDA</t>
  </si>
  <si>
    <t xml:space="preserve">Serviço de Assessoria Comunicação/Marketing/Mídias</t>
  </si>
  <si>
    <t xml:space="preserve">ANEXO V - INVESTIMENTOS</t>
  </si>
  <si>
    <t xml:space="preserve">QTDE</t>
  </si>
  <si>
    <t xml:space="preserve">VALOR UNITÁRIO</t>
  </si>
  <si>
    <t xml:space="preserve">kit disjuntor bifásico de 100A</t>
  </si>
  <si>
    <t xml:space="preserve">Equipamentos de informática, Eletrônicos e Assemelhados</t>
  </si>
  <si>
    <t xml:space="preserve">Extintores de incêndio pó ABC 6 kg</t>
  </si>
  <si>
    <t xml:space="preserve">Móveis, Eletrodomésticos e Utensílios</t>
  </si>
  <si>
    <t xml:space="preserve">Computador completo/ Notebook</t>
  </si>
  <si>
    <t xml:space="preserve">Veículos</t>
  </si>
  <si>
    <t xml:space="preserve">Mesa para computadores </t>
  </si>
  <si>
    <t xml:space="preserve">Imóveis</t>
  </si>
  <si>
    <t xml:space="preserve">Cadeiras almofadadas</t>
  </si>
  <si>
    <t xml:space="preserve">1.2.02</t>
  </si>
  <si>
    <t xml:space="preserve">BENS INCORPÓREOS</t>
  </si>
  <si>
    <t xml:space="preserve">Apoio de cabeça para cadeira de cabeleireiro</t>
  </si>
  <si>
    <t xml:space="preserve">Softwares</t>
  </si>
  <si>
    <t xml:space="preserve">Lavatório estofado para salão de cabeleireiro</t>
  </si>
  <si>
    <t xml:space="preserve">Stands para eventos ECOSOL e SINE</t>
  </si>
  <si>
    <t xml:space="preserve">Barracas grande para eventos</t>
  </si>
  <si>
    <t xml:space="preserve">Tendas para Eventos</t>
  </si>
  <si>
    <t xml:space="preserve">Smart TV 42 polegadas</t>
  </si>
  <si>
    <t xml:space="preserve">Tripé para banner</t>
  </si>
  <si>
    <t xml:space="preserve">Pedestal para panfletos</t>
  </si>
  <si>
    <t xml:space="preserve">Câmera Filmadora Digital resolução 3840x2160</t>
  </si>
</sst>
</file>

<file path=xl/styles.xml><?xml version="1.0" encoding="utf-8"?>
<styleSheet xmlns="http://schemas.openxmlformats.org/spreadsheetml/2006/main">
  <numFmts count="14">
    <numFmt numFmtId="164" formatCode="General"/>
    <numFmt numFmtId="165" formatCode="_-&quot;R$ &quot;* #,##0.00_-;&quot;-R$ &quot;* #,##0.00_-;_-&quot;R$ &quot;* \-??_-;_-@_-"/>
    <numFmt numFmtId="166" formatCode="_-* #,##0.00_-;\-* #,##0.00_-;_-* \-??_-;_-@_-"/>
    <numFmt numFmtId="167" formatCode="[$R$-416]\ #,##0.00;[RED]\-[$R$-416]\ #,##0.00"/>
    <numFmt numFmtId="168" formatCode="0.0000"/>
    <numFmt numFmtId="169" formatCode="@"/>
    <numFmt numFmtId="170" formatCode="d/m/yyyy"/>
    <numFmt numFmtId="171" formatCode="#,##0"/>
    <numFmt numFmtId="172" formatCode="_(&quot;R$&quot;* #,##0.00_);_(&quot;R$&quot;* \(#,##0.00\);_(&quot;R$&quot;* \-??_);_(@_)"/>
    <numFmt numFmtId="173" formatCode="#,##0.00"/>
    <numFmt numFmtId="174" formatCode="mmm/yy"/>
    <numFmt numFmtId="175" formatCode="0%"/>
    <numFmt numFmtId="176" formatCode="0.00"/>
    <numFmt numFmtId="177" formatCode="General"/>
  </numFmts>
  <fonts count="37">
    <font>
      <sz val="11"/>
      <color rgb="FF000000"/>
      <name val="Calibri"/>
      <family val="0"/>
      <charset val="1"/>
    </font>
    <font>
      <sz val="10"/>
      <name val="Arial"/>
      <family val="0"/>
    </font>
    <font>
      <sz val="10"/>
      <name val="Arial"/>
      <family val="0"/>
    </font>
    <font>
      <sz val="10"/>
      <name val="Arial"/>
      <family val="0"/>
    </font>
    <font>
      <u val="single"/>
      <sz val="10"/>
      <color rgb="FF0000FF"/>
      <name val="Arial"/>
      <family val="0"/>
      <charset val="1"/>
    </font>
    <font>
      <sz val="10"/>
      <name val="Arial"/>
      <family val="0"/>
      <charset val="1"/>
    </font>
    <font>
      <sz val="10"/>
      <color rgb="FF000000"/>
      <name val="Calibri"/>
      <family val="0"/>
      <charset val="1"/>
    </font>
    <font>
      <sz val="12"/>
      <color rgb="FF000000"/>
      <name val="Calibri"/>
      <family val="0"/>
      <charset val="1"/>
    </font>
    <font>
      <sz val="11"/>
      <name val="Calibri"/>
      <family val="0"/>
      <charset val="1"/>
    </font>
    <font>
      <b val="true"/>
      <sz val="11"/>
      <name val="Calibri"/>
      <family val="0"/>
      <charset val="1"/>
    </font>
    <font>
      <b val="true"/>
      <sz val="12"/>
      <name val="Calibri"/>
      <family val="0"/>
      <charset val="1"/>
    </font>
    <font>
      <u val="single"/>
      <sz val="10"/>
      <color rgb="FFFF6600"/>
      <name val="Arial"/>
      <family val="0"/>
      <charset val="1"/>
    </font>
    <font>
      <sz val="12"/>
      <name val="Times New Roman"/>
      <family val="0"/>
      <charset val="1"/>
    </font>
    <font>
      <u val="single"/>
      <sz val="11"/>
      <color rgb="FF0000FF"/>
      <name val="Calibri"/>
      <family val="0"/>
      <charset val="1"/>
    </font>
    <font>
      <sz val="12"/>
      <color rgb="FF000000"/>
      <name val="WordVisi_MSFontService"/>
      <family val="0"/>
      <charset val="1"/>
    </font>
    <font>
      <sz val="12"/>
      <name val="Arial"/>
      <family val="0"/>
      <charset val="1"/>
    </font>
    <font>
      <sz val="9"/>
      <name val="Times New Roman"/>
      <family val="0"/>
      <charset val="1"/>
    </font>
    <font>
      <sz val="9"/>
      <color rgb="FF000000"/>
      <name val="Times New Roman"/>
      <family val="0"/>
      <charset val="1"/>
    </font>
    <font>
      <b val="true"/>
      <sz val="12"/>
      <color rgb="FF000000"/>
      <name val="Calibri"/>
      <family val="0"/>
      <charset val="1"/>
    </font>
    <font>
      <sz val="11"/>
      <name val="Times New Roman"/>
      <family val="0"/>
      <charset val="1"/>
    </font>
    <font>
      <sz val="11"/>
      <color rgb="FF000000"/>
      <name val="Times New Roman"/>
      <family val="0"/>
      <charset val="1"/>
    </font>
    <font>
      <sz val="9"/>
      <color rgb="FF000000"/>
      <name val="Times New Roman"/>
      <family val="0"/>
      <charset val="134"/>
    </font>
    <font>
      <b val="true"/>
      <sz val="11"/>
      <color rgb="FF000000"/>
      <name val="Calibri"/>
      <family val="0"/>
      <charset val="1"/>
    </font>
    <font>
      <sz val="16"/>
      <color rgb="FF000000"/>
      <name val="Calibri"/>
      <family val="0"/>
      <charset val="1"/>
    </font>
    <font>
      <b val="true"/>
      <sz val="12"/>
      <color rgb="FF000080"/>
      <name val="Calibri"/>
      <family val="0"/>
      <charset val="1"/>
    </font>
    <font>
      <sz val="10"/>
      <name val="Calibri"/>
      <family val="0"/>
      <charset val="1"/>
    </font>
    <font>
      <sz val="12"/>
      <color rgb="FF000080"/>
      <name val="Calibri"/>
      <family val="0"/>
      <charset val="1"/>
    </font>
    <font>
      <sz val="18"/>
      <color rgb="FFFF0000"/>
      <name val="Calibri"/>
      <family val="0"/>
      <charset val="1"/>
    </font>
    <font>
      <b val="true"/>
      <u val="single"/>
      <sz val="11"/>
      <color rgb="FF000000"/>
      <name val="Calibri"/>
      <family val="0"/>
      <charset val="1"/>
    </font>
    <font>
      <sz val="11"/>
      <color rgb="FFFFFFFF"/>
      <name val="Calibri"/>
      <family val="0"/>
      <charset val="1"/>
    </font>
    <font>
      <b val="true"/>
      <sz val="8"/>
      <color rgb="FF000000"/>
      <name val="Calibri"/>
      <family val="0"/>
      <charset val="1"/>
    </font>
    <font>
      <sz val="8"/>
      <color rgb="FF000000"/>
      <name val="Calibri"/>
      <family val="0"/>
      <charset val="1"/>
    </font>
    <font>
      <sz val="9"/>
      <color rgb="FF000000"/>
      <name val="Tahoma"/>
      <family val="0"/>
      <charset val="1"/>
    </font>
    <font>
      <b val="true"/>
      <sz val="9"/>
      <color rgb="FF000000"/>
      <name val="Tahoma"/>
      <family val="0"/>
      <charset val="1"/>
    </font>
    <font>
      <sz val="11"/>
      <color rgb="FF000000"/>
      <name val="Calibri"/>
      <family val="2"/>
      <charset val="1"/>
    </font>
    <font>
      <sz val="11"/>
      <color rgb="FF000000"/>
      <name val="Calibri"/>
      <family val="0"/>
      <charset val="134"/>
    </font>
    <font>
      <b val="true"/>
      <i val="true"/>
      <sz val="11"/>
      <color rgb="FF000000"/>
      <name val="Calibri"/>
      <family val="0"/>
      <charset val="1"/>
    </font>
  </fonts>
  <fills count="11">
    <fill>
      <patternFill patternType="none"/>
    </fill>
    <fill>
      <patternFill patternType="gray125"/>
    </fill>
    <fill>
      <patternFill patternType="solid">
        <fgColor rgb="FFC0C0C0"/>
        <bgColor rgb="FFCCCCFF"/>
      </patternFill>
    </fill>
    <fill>
      <patternFill patternType="solid">
        <fgColor rgb="FFFFFFFF"/>
        <bgColor rgb="FFFFFFD7"/>
      </patternFill>
    </fill>
    <fill>
      <patternFill patternType="solid">
        <fgColor rgb="FFFFFF00"/>
        <bgColor rgb="FFFFFF00"/>
      </patternFill>
    </fill>
    <fill>
      <patternFill patternType="solid">
        <fgColor rgb="FFCCFFCC"/>
        <bgColor rgb="FFC6EFCE"/>
      </patternFill>
    </fill>
    <fill>
      <patternFill patternType="solid">
        <fgColor rgb="FFCCCCFF"/>
        <bgColor rgb="FFD9D9D9"/>
      </patternFill>
    </fill>
    <fill>
      <patternFill patternType="solid">
        <fgColor rgb="FFFFFDD7"/>
        <bgColor rgb="FFFFFFD7"/>
      </patternFill>
    </fill>
    <fill>
      <patternFill patternType="solid">
        <fgColor rgb="FFFFFFD7"/>
        <bgColor rgb="FFFFFDD7"/>
      </patternFill>
    </fill>
    <fill>
      <patternFill patternType="solid">
        <fgColor rgb="FFFF4000"/>
        <bgColor rgb="FFFF6600"/>
      </patternFill>
    </fill>
    <fill>
      <patternFill patternType="solid">
        <fgColor rgb="FFD9D9D9"/>
        <bgColor rgb="FFCCCCFF"/>
      </patternFill>
    </fill>
  </fills>
  <borders count="59">
    <border diagonalUp="false" diagonalDown="false">
      <left/>
      <right/>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thin"/>
      <bottom/>
      <diagonal/>
    </border>
    <border diagonalUp="false" diagonalDown="false">
      <left style="medium"/>
      <right style="thin"/>
      <top style="thin"/>
      <bottom style="thin"/>
      <diagonal/>
    </border>
    <border diagonalUp="false" diagonalDown="false">
      <left/>
      <right style="thin"/>
      <top style="thin"/>
      <bottom/>
      <diagonal/>
    </border>
    <border diagonalUp="false" diagonalDown="false">
      <left style="thin"/>
      <right/>
      <top style="thin"/>
      <bottom/>
      <diagonal/>
    </border>
    <border diagonalUp="false" diagonalDown="false">
      <left style="medium"/>
      <right/>
      <top/>
      <bottom style="thin"/>
      <diagonal/>
    </border>
    <border diagonalUp="false" diagonalDown="false">
      <left style="thin"/>
      <right style="thin"/>
      <top/>
      <bottom/>
      <diagonal/>
    </border>
    <border diagonalUp="false" diagonalDown="false">
      <left/>
      <right/>
      <top style="thin"/>
      <bottom style="thin"/>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bottom style="thin"/>
      <diagonal/>
    </border>
    <border diagonalUp="false" diagonalDown="false">
      <left style="medium"/>
      <right/>
      <top/>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thin"/>
      <right style="medium"/>
      <top style="thin"/>
      <bottom style="thin"/>
      <diagonal/>
    </border>
    <border diagonalUp="false" diagonalDown="false">
      <left/>
      <right style="medium"/>
      <top/>
      <bottom/>
      <diagonal/>
    </border>
    <border diagonalUp="false" diagonalDown="false">
      <left style="medium"/>
      <right style="thin"/>
      <top/>
      <bottom style="thin"/>
      <diagonal/>
    </border>
    <border diagonalUp="false" diagonalDown="false">
      <left style="medium"/>
      <right/>
      <top style="thin"/>
      <bottom/>
      <diagonal/>
    </border>
    <border diagonalUp="false" diagonalDown="false">
      <left/>
      <right/>
      <top/>
      <bottom style="thin"/>
      <diagonal/>
    </border>
    <border diagonalUp="false" diagonalDown="false">
      <left style="medium"/>
      <right/>
      <top/>
      <bottom style="mediu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style="medium"/>
      <right style="hair"/>
      <top style="medium"/>
      <bottom style="medium"/>
      <diagonal/>
    </border>
    <border diagonalUp="false" diagonalDown="false">
      <left style="hair"/>
      <right style="hair"/>
      <top style="medium"/>
      <bottom style="medium"/>
      <diagonal/>
    </border>
    <border diagonalUp="false" diagonalDown="false">
      <left style="hair"/>
      <right style="medium"/>
      <top style="medium"/>
      <bottom style="medium"/>
      <diagonal/>
    </border>
    <border diagonalUp="false" diagonalDown="false">
      <left style="medium"/>
      <right style="hair"/>
      <top/>
      <bottom style="medium"/>
      <diagonal/>
    </border>
    <border diagonalUp="false" diagonalDown="false">
      <left style="medium"/>
      <right style="hair"/>
      <top style="hair"/>
      <bottom style="hair"/>
      <diagonal/>
    </border>
    <border diagonalUp="false" diagonalDown="false">
      <left style="hair"/>
      <right style="hair"/>
      <top style="medium"/>
      <bottom style="hair"/>
      <diagonal/>
    </border>
    <border diagonalUp="false" diagonalDown="false">
      <left style="hair"/>
      <right style="hair"/>
      <top style="hair"/>
      <bottom style="hair"/>
      <diagonal/>
    </border>
    <border diagonalUp="false" diagonalDown="false">
      <left style="hair"/>
      <right/>
      <top style="medium"/>
      <bottom style="hair"/>
      <diagonal/>
    </border>
    <border diagonalUp="false" diagonalDown="false">
      <left style="medium"/>
      <right style="hair"/>
      <top style="medium"/>
      <bottom style="hair"/>
      <diagonal/>
    </border>
    <border diagonalUp="false" diagonalDown="false">
      <left style="hair"/>
      <right style="medium"/>
      <top style="hair"/>
      <bottom style="hair"/>
      <diagonal/>
    </border>
    <border diagonalUp="false" diagonalDown="false">
      <left style="hair"/>
      <right style="medium"/>
      <top style="medium"/>
      <bottom style="hair"/>
      <diagonal/>
    </border>
    <border diagonalUp="false" diagonalDown="false">
      <left style="medium"/>
      <right style="medium"/>
      <top style="medium"/>
      <bottom style="hair"/>
      <diagonal/>
    </border>
    <border diagonalUp="false" diagonalDown="false">
      <left style="hair"/>
      <right/>
      <top style="hair"/>
      <bottom style="hair"/>
      <diagonal/>
    </border>
    <border diagonalUp="false" diagonalDown="false">
      <left style="medium"/>
      <right style="medium"/>
      <top style="hair"/>
      <bottom style="hair"/>
      <diagonal/>
    </border>
    <border diagonalUp="false" diagonalDown="false">
      <left style="medium"/>
      <right style="hair"/>
      <top style="hair"/>
      <bottom style="medium"/>
      <diagonal/>
    </border>
    <border diagonalUp="false" diagonalDown="false">
      <left style="hair"/>
      <right style="hair"/>
      <top style="hair"/>
      <bottom style="medium"/>
      <diagonal/>
    </border>
    <border diagonalUp="false" diagonalDown="false">
      <left style="hair"/>
      <right/>
      <top style="hair"/>
      <bottom style="medium"/>
      <diagonal/>
    </border>
    <border diagonalUp="false" diagonalDown="false">
      <left style="hair"/>
      <right style="medium"/>
      <top style="hair"/>
      <bottom style="medium"/>
      <diagonal/>
    </border>
    <border diagonalUp="false" diagonalDown="false">
      <left style="medium"/>
      <right style="medium"/>
      <top style="hair"/>
      <bottom style="medium"/>
      <diagonal/>
    </border>
    <border diagonalUp="false" diagonalDown="false">
      <left/>
      <right style="hair"/>
      <top style="medium"/>
      <bottom style="medium"/>
      <diagonal/>
    </border>
    <border diagonalUp="false" diagonalDown="false">
      <left/>
      <right/>
      <top style="medium"/>
      <bottom/>
      <diagonal/>
    </border>
    <border diagonalUp="false" diagonalDown="false">
      <left/>
      <right style="medium"/>
      <top style="medium"/>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right style="hair"/>
      <top style="hair"/>
      <bottom style="hair"/>
      <diagonal/>
    </border>
    <border diagonalUp="false" diagonalDown="false">
      <left/>
      <right style="hair"/>
      <top style="hair"/>
      <bottom style="medium"/>
      <diagonal/>
    </border>
    <border diagonalUp="false" diagonalDown="false">
      <left style="medium"/>
      <right style="medium"/>
      <top style="hair"/>
      <bottom/>
      <diagonal/>
    </border>
    <border diagonalUp="false" diagonalDown="false">
      <left style="hair"/>
      <right/>
      <top style="medium"/>
      <bottom style="medium"/>
      <diagonal/>
    </border>
    <border diagonalUp="false" diagonalDown="false">
      <left style="medium"/>
      <right style="hair"/>
      <top/>
      <bottom style="hair"/>
      <diagonal/>
    </border>
    <border diagonalUp="false" diagonalDown="false">
      <left style="hair"/>
      <right style="hair"/>
      <top/>
      <bottom style="hair"/>
      <diagonal/>
    </border>
    <border diagonalUp="false" diagonalDown="false">
      <left style="medium"/>
      <right style="hair"/>
      <top style="hair"/>
      <bottom/>
      <diagonal/>
    </border>
    <border diagonalUp="false" diagonalDown="false">
      <left style="hair"/>
      <right style="hair"/>
      <top style="hair"/>
      <bottom/>
      <diagonal/>
    </border>
  </borders>
  <cellStyleXfs count="28">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175" fontId="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4" fillId="0" borderId="0" applyFont="true" applyBorder="false" applyAlignment="true" applyProtection="false">
      <alignment horizontal="general" vertical="bottom" textRotation="0" wrapText="false" indent="0" shrinkToFit="false"/>
    </xf>
    <xf numFmtId="165" fontId="0"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true" applyProtection="false">
      <alignment horizontal="general" vertical="bottom" textRotation="0" wrapText="false" indent="0" shrinkToFit="false"/>
    </xf>
    <xf numFmtId="164" fontId="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cellStyleXfs>
  <cellXfs count="320">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23" applyFont="true" applyBorder="false" applyAlignment="true" applyProtection="true">
      <alignment horizontal="general" vertical="bottom" textRotation="0" wrapText="false" indent="0" shrinkToFit="false"/>
      <protection locked="true" hidden="false"/>
    </xf>
    <xf numFmtId="164" fontId="7" fillId="0" borderId="0" xfId="23" applyFont="true" applyBorder="false" applyAlignment="true" applyProtection="true">
      <alignment horizontal="center" vertical="bottom" textRotation="0" wrapText="false" indent="0" shrinkToFit="false"/>
      <protection locked="true" hidden="false"/>
    </xf>
    <xf numFmtId="164" fontId="7" fillId="0" borderId="0" xfId="23" applyFont="true" applyBorder="false" applyAlignment="true" applyProtection="true">
      <alignment horizontal="general" vertical="bottom" textRotation="0" wrapText="false" indent="0" shrinkToFit="false"/>
      <protection locked="true" hidden="false"/>
    </xf>
    <xf numFmtId="164" fontId="0" fillId="0" borderId="0" xfId="23" applyFont="false" applyBorder="false" applyAlignment="true" applyProtection="true">
      <alignment horizontal="general" vertical="bottom" textRotation="0" wrapText="false" indent="0" shrinkToFit="false"/>
      <protection locked="true" hidden="false"/>
    </xf>
    <xf numFmtId="164" fontId="9" fillId="0" borderId="1" xfId="26" applyFont="true" applyBorder="true" applyAlignment="true" applyProtection="true">
      <alignment horizontal="center" vertical="center" textRotation="0" wrapText="true" indent="0" shrinkToFit="false"/>
      <protection locked="true" hidden="false"/>
    </xf>
    <xf numFmtId="164" fontId="9" fillId="0" borderId="1" xfId="0" applyFont="true" applyBorder="true" applyAlignment="true" applyProtection="true">
      <alignment horizontal="center" vertical="center" textRotation="0" wrapText="true" indent="0" shrinkToFit="false"/>
      <protection locked="true" hidden="false"/>
    </xf>
    <xf numFmtId="164" fontId="10" fillId="0" borderId="1" xfId="26" applyFont="true" applyBorder="true" applyAlignment="true" applyProtection="true">
      <alignment horizontal="center" vertical="center" textRotation="0" wrapText="true" indent="0" shrinkToFit="false"/>
      <protection locked="true" hidden="false"/>
    </xf>
    <xf numFmtId="164" fontId="9" fillId="2" borderId="1" xfId="26" applyFont="true" applyBorder="true" applyAlignment="true" applyProtection="true">
      <alignment horizontal="center" vertical="center" textRotation="0" wrapText="true" indent="0" shrinkToFit="false"/>
      <protection locked="true" hidden="false"/>
    </xf>
    <xf numFmtId="164" fontId="9" fillId="2" borderId="2" xfId="26" applyFont="true" applyBorder="true" applyAlignment="true" applyProtection="true">
      <alignment horizontal="center" vertical="center" textRotation="0" wrapText="true" indent="0" shrinkToFit="false"/>
      <protection locked="true" hidden="false"/>
    </xf>
    <xf numFmtId="167" fontId="7" fillId="0" borderId="0" xfId="23" applyFont="true" applyBorder="false" applyAlignment="true" applyProtection="true">
      <alignment horizontal="general" vertical="bottom" textRotation="0" wrapText="false" indent="0" shrinkToFit="false"/>
      <protection locked="true" hidden="false"/>
    </xf>
    <xf numFmtId="164" fontId="8" fillId="0" borderId="1" xfId="26" applyFont="true" applyBorder="true" applyAlignment="true" applyProtection="true">
      <alignment horizontal="center" vertical="center" textRotation="0" wrapText="true" indent="0" shrinkToFit="false"/>
      <protection locked="true" hidden="false"/>
    </xf>
    <xf numFmtId="168" fontId="10" fillId="0" borderId="0" xfId="27" applyFont="true" applyBorder="false" applyAlignment="true" applyProtection="true">
      <alignment horizontal="center" vertical="center" textRotation="0" wrapText="false" indent="0" shrinkToFit="false"/>
      <protection locked="true" hidden="false"/>
    </xf>
    <xf numFmtId="164" fontId="8" fillId="0" borderId="3" xfId="26" applyFont="true" applyBorder="true" applyAlignment="true" applyProtection="true">
      <alignment horizontal="center" vertical="center" textRotation="0" wrapText="true" indent="0" shrinkToFit="false"/>
      <protection locked="true" hidden="false"/>
    </xf>
    <xf numFmtId="164" fontId="9" fillId="2" borderId="3" xfId="26" applyFont="true" applyBorder="true" applyAlignment="true" applyProtection="true">
      <alignment horizontal="center" vertical="center" textRotation="0" wrapText="true" indent="0" shrinkToFit="false"/>
      <protection locked="true" hidden="false"/>
    </xf>
    <xf numFmtId="164" fontId="8" fillId="0" borderId="2" xfId="26" applyFont="false" applyBorder="true" applyAlignment="true" applyProtection="true">
      <alignment horizontal="center" vertical="bottom" textRotation="0" wrapText="true" indent="0" shrinkToFit="false"/>
      <protection locked="true" hidden="false"/>
    </xf>
    <xf numFmtId="164" fontId="9" fillId="0" borderId="2" xfId="26" applyFont="true" applyBorder="true" applyAlignment="true" applyProtection="true">
      <alignment horizontal="center" vertical="center" textRotation="0" wrapText="true" indent="0" shrinkToFit="false"/>
      <protection locked="true" hidden="false"/>
    </xf>
    <xf numFmtId="169" fontId="8" fillId="0" borderId="1" xfId="26" applyFont="false" applyBorder="true" applyAlignment="true" applyProtection="true">
      <alignment horizontal="center" vertical="center" textRotation="0" wrapText="true" indent="0" shrinkToFit="false"/>
      <protection locked="true" hidden="false"/>
    </xf>
    <xf numFmtId="164" fontId="11" fillId="3" borderId="1" xfId="20" applyFont="false" applyBorder="true" applyAlignment="true" applyProtection="true">
      <alignment horizontal="center" vertical="bottom" textRotation="0" wrapText="false" indent="0" shrinkToFit="false"/>
      <protection locked="true" hidden="false"/>
    </xf>
    <xf numFmtId="164" fontId="8" fillId="0" borderId="1" xfId="26" applyFont="false" applyBorder="true" applyAlignment="true" applyProtection="true">
      <alignment horizontal="center" vertical="center" textRotation="0" wrapText="true" indent="0" shrinkToFit="false"/>
      <protection locked="true" hidden="false"/>
    </xf>
    <xf numFmtId="164" fontId="8" fillId="4" borderId="1" xfId="26" applyFont="false" applyBorder="true" applyAlignment="true" applyProtection="true">
      <alignment horizontal="center" vertical="center" textRotation="0" wrapText="true" indent="0" shrinkToFit="false"/>
      <protection locked="true" hidden="false"/>
    </xf>
    <xf numFmtId="164" fontId="12" fillId="4" borderId="4" xfId="27" applyFont="true" applyBorder="true" applyAlignment="true" applyProtection="true">
      <alignment horizontal="center" vertical="center" textRotation="0" wrapText="true" indent="0" shrinkToFit="false"/>
      <protection locked="true" hidden="false"/>
    </xf>
    <xf numFmtId="164" fontId="12" fillId="4" borderId="1" xfId="27" applyFont="true" applyBorder="true" applyAlignment="true" applyProtection="true">
      <alignment horizontal="center" vertical="center" textRotation="0" wrapText="true" indent="0" shrinkToFit="false"/>
      <protection locked="true" hidden="false"/>
    </xf>
    <xf numFmtId="164" fontId="13" fillId="4" borderId="1" xfId="20" applyFont="true" applyBorder="true" applyAlignment="true" applyProtection="true">
      <alignment horizontal="center" vertical="center" textRotation="0" wrapText="true" indent="0" shrinkToFit="false"/>
      <protection locked="true" hidden="false"/>
    </xf>
    <xf numFmtId="164" fontId="9" fillId="0" borderId="1" xfId="26" applyFont="true" applyBorder="true" applyAlignment="true" applyProtection="true">
      <alignment horizontal="center" vertical="bottom" textRotation="0" wrapText="true" indent="0" shrinkToFit="false"/>
      <protection locked="true" hidden="false"/>
    </xf>
    <xf numFmtId="164" fontId="9" fillId="5" borderId="1" xfId="26" applyFont="true" applyBorder="true" applyAlignment="true" applyProtection="true">
      <alignment horizontal="center" vertical="center" textRotation="0" wrapText="true" indent="0" shrinkToFit="false"/>
      <protection locked="true" hidden="false"/>
    </xf>
    <xf numFmtId="164" fontId="14" fillId="3" borderId="1" xfId="26" applyFont="true" applyBorder="true" applyAlignment="true" applyProtection="true">
      <alignment horizontal="center" vertical="center" textRotation="0" wrapText="true" indent="0" shrinkToFit="false"/>
      <protection locked="true" hidden="false"/>
    </xf>
    <xf numFmtId="164" fontId="9" fillId="4" borderId="1" xfId="26" applyFont="true" applyBorder="true" applyAlignment="true" applyProtection="true">
      <alignment horizontal="center" vertical="center" textRotation="0" wrapText="true" indent="0" shrinkToFit="false"/>
      <protection locked="true" hidden="false"/>
    </xf>
    <xf numFmtId="170" fontId="8" fillId="3" borderId="1" xfId="26" applyFont="false" applyBorder="true" applyAlignment="true" applyProtection="true">
      <alignment horizontal="center" vertical="center" textRotation="0" wrapText="true" indent="0" shrinkToFit="false"/>
      <protection locked="true" hidden="false"/>
    </xf>
    <xf numFmtId="164" fontId="8" fillId="3" borderId="1" xfId="26" applyFont="true" applyBorder="true" applyAlignment="true" applyProtection="true">
      <alignment horizontal="center" vertical="center" textRotation="0" wrapText="true" indent="0" shrinkToFit="false"/>
      <protection locked="true" hidden="false"/>
    </xf>
    <xf numFmtId="164" fontId="15" fillId="3" borderId="1" xfId="26" applyFont="true" applyBorder="true" applyAlignment="true" applyProtection="true">
      <alignment horizontal="justify" vertical="center" textRotation="0" wrapText="true" indent="0" shrinkToFit="false"/>
      <protection locked="true" hidden="false"/>
    </xf>
    <xf numFmtId="164" fontId="8" fillId="0" borderId="1" xfId="26" applyFont="true" applyBorder="true" applyAlignment="true" applyProtection="true">
      <alignment horizontal="left" vertical="center" textRotation="0" wrapText="true" indent="0" shrinkToFit="false"/>
      <protection locked="true" hidden="false"/>
    </xf>
    <xf numFmtId="164" fontId="9" fillId="2" borderId="1" xfId="26" applyFont="true" applyBorder="true" applyAlignment="true" applyProtection="true">
      <alignment horizontal="left" vertical="center" textRotation="0" wrapText="true" indent="0" shrinkToFit="false"/>
      <protection locked="true" hidden="false"/>
    </xf>
    <xf numFmtId="164" fontId="8" fillId="0" borderId="1" xfId="26" applyFont="true" applyBorder="true" applyAlignment="true" applyProtection="true">
      <alignment horizontal="justify" vertical="center" textRotation="0" wrapText="true" indent="0" shrinkToFit="false"/>
      <protection locked="true" hidden="false"/>
    </xf>
    <xf numFmtId="164" fontId="9" fillId="6" borderId="5" xfId="26" applyFont="true" applyBorder="true" applyAlignment="true" applyProtection="true">
      <alignment horizontal="general" vertical="center" textRotation="0" wrapText="true" indent="0" shrinkToFit="false"/>
      <protection locked="true" hidden="false"/>
    </xf>
    <xf numFmtId="164" fontId="9" fillId="6" borderId="3" xfId="26" applyFont="true" applyBorder="true" applyAlignment="true" applyProtection="true">
      <alignment horizontal="center" vertical="center" textRotation="0" wrapText="true" indent="0" shrinkToFit="false"/>
      <protection locked="true" hidden="false"/>
    </xf>
    <xf numFmtId="164" fontId="9" fillId="6" borderId="6" xfId="26" applyFont="true" applyBorder="true" applyAlignment="true" applyProtection="true">
      <alignment horizontal="center" vertical="center" textRotation="0" wrapText="true" indent="0" shrinkToFit="false"/>
      <protection locked="true" hidden="false"/>
    </xf>
    <xf numFmtId="164" fontId="9" fillId="6" borderId="3" xfId="26" applyFont="true" applyBorder="true" applyAlignment="true" applyProtection="true">
      <alignment horizontal="general" vertical="center" textRotation="0" wrapText="true" indent="0" shrinkToFit="false"/>
      <protection locked="true" hidden="false"/>
    </xf>
    <xf numFmtId="164" fontId="9" fillId="6" borderId="1" xfId="26" applyFont="true" applyBorder="true" applyAlignment="true" applyProtection="true">
      <alignment horizontal="center" vertical="center" textRotation="0" wrapText="true" indent="0" shrinkToFit="false"/>
      <protection locked="true" hidden="false"/>
    </xf>
    <xf numFmtId="164" fontId="0" fillId="7" borderId="1" xfId="0" applyFont="false" applyBorder="true" applyAlignment="true" applyProtection="true">
      <alignment horizontal="center" vertical="center" textRotation="0" wrapText="false" indent="0" shrinkToFit="false"/>
      <protection locked="true" hidden="false"/>
    </xf>
    <xf numFmtId="164" fontId="16" fillId="7" borderId="1" xfId="0" applyFont="true" applyBorder="true" applyAlignment="true" applyProtection="true">
      <alignment horizontal="center" vertical="center" textRotation="0" wrapText="true" indent="0" shrinkToFit="false"/>
      <protection locked="true" hidden="false"/>
    </xf>
    <xf numFmtId="164" fontId="17" fillId="7" borderId="1" xfId="0" applyFont="true" applyBorder="true" applyAlignment="true" applyProtection="true">
      <alignment horizontal="center" vertical="center" textRotation="0" wrapText="true" indent="0" shrinkToFit="false"/>
      <protection locked="true" hidden="false"/>
    </xf>
    <xf numFmtId="164" fontId="17" fillId="8" borderId="1" xfId="0" applyFont="true" applyBorder="true" applyAlignment="true" applyProtection="true">
      <alignment horizontal="center" vertical="bottom" textRotation="0" wrapText="true" indent="0" shrinkToFit="false"/>
      <protection locked="true" hidden="false"/>
    </xf>
    <xf numFmtId="171" fontId="17" fillId="7" borderId="1" xfId="0" applyFont="true" applyBorder="true" applyAlignment="true" applyProtection="true">
      <alignment horizontal="center" vertical="center" textRotation="0" wrapText="true" indent="0" shrinkToFit="false"/>
      <protection locked="true" hidden="false"/>
    </xf>
    <xf numFmtId="171" fontId="0" fillId="7" borderId="1" xfId="0" applyFont="true" applyBorder="true" applyAlignment="true" applyProtection="true">
      <alignment horizontal="center" vertical="center" textRotation="0" wrapText="false" indent="0" shrinkToFit="false"/>
      <protection locked="true" hidden="false"/>
    </xf>
    <xf numFmtId="165" fontId="7" fillId="0" borderId="0" xfId="23" applyFont="true" applyBorder="false" applyAlignment="true" applyProtection="true">
      <alignment horizontal="right" vertical="center" textRotation="0" wrapText="false" indent="0" shrinkToFit="false"/>
      <protection locked="true" hidden="false"/>
    </xf>
    <xf numFmtId="165" fontId="7" fillId="0" borderId="0" xfId="23" applyFont="true" applyBorder="false" applyAlignment="true" applyProtection="true">
      <alignment horizontal="center" vertical="center" textRotation="0" wrapText="false" indent="0" shrinkToFit="false"/>
      <protection locked="true" hidden="false"/>
    </xf>
    <xf numFmtId="164" fontId="17" fillId="8" borderId="1" xfId="0" applyFont="true" applyBorder="true" applyAlignment="true" applyProtection="true">
      <alignment horizontal="general" vertical="bottom" textRotation="0" wrapText="true" indent="0" shrinkToFit="false"/>
      <protection locked="true" hidden="false"/>
    </xf>
    <xf numFmtId="164" fontId="18" fillId="2" borderId="7" xfId="0" applyFont="true" applyBorder="true" applyAlignment="true" applyProtection="true">
      <alignment horizontal="left" vertical="center" textRotation="0" wrapText="false" indent="0" shrinkToFit="false"/>
      <protection locked="true" hidden="false"/>
    </xf>
    <xf numFmtId="164" fontId="17" fillId="8" borderId="1" xfId="0" applyFont="true" applyBorder="true" applyAlignment="true" applyProtection="true">
      <alignment horizontal="left" vertical="bottom" textRotation="0" wrapText="true" indent="0" shrinkToFit="false"/>
      <protection locked="true" hidden="false"/>
    </xf>
    <xf numFmtId="164" fontId="19" fillId="7" borderId="1" xfId="0" applyFont="true" applyBorder="true" applyAlignment="true" applyProtection="true">
      <alignment horizontal="general" vertical="center" textRotation="0" wrapText="true" indent="0" shrinkToFit="false"/>
      <protection locked="true" hidden="false"/>
    </xf>
    <xf numFmtId="164" fontId="19" fillId="7" borderId="1" xfId="0" applyFont="true" applyBorder="true" applyAlignment="true" applyProtection="true">
      <alignment horizontal="center" vertical="center" textRotation="0" wrapText="true" indent="0" shrinkToFit="false"/>
      <protection locked="true" hidden="false"/>
    </xf>
    <xf numFmtId="170" fontId="19" fillId="7" borderId="1" xfId="0" applyFont="true" applyBorder="true" applyAlignment="true" applyProtection="true">
      <alignment horizontal="general" vertical="center" textRotation="0" wrapText="true" indent="0" shrinkToFit="false"/>
      <protection locked="true" hidden="false"/>
    </xf>
    <xf numFmtId="171" fontId="19" fillId="7" borderId="1" xfId="0" applyFont="true" applyBorder="true" applyAlignment="true" applyProtection="true">
      <alignment horizontal="center" vertical="center" textRotation="0" wrapText="true" indent="0" shrinkToFit="false"/>
      <protection locked="true" hidden="false"/>
    </xf>
    <xf numFmtId="164" fontId="17" fillId="8" borderId="2" xfId="0" applyFont="true" applyBorder="true" applyAlignment="true" applyProtection="true">
      <alignment horizontal="general" vertical="bottom" textRotation="0" wrapText="true" indent="0" shrinkToFit="false"/>
      <protection locked="true" hidden="false"/>
    </xf>
    <xf numFmtId="164" fontId="17" fillId="8" borderId="2" xfId="0" applyFont="true" applyBorder="true" applyAlignment="true" applyProtection="true">
      <alignment horizontal="left" vertical="bottom" textRotation="0" wrapText="true" indent="0" shrinkToFit="false"/>
      <protection locked="true" hidden="false"/>
    </xf>
    <xf numFmtId="164" fontId="17" fillId="8" borderId="8" xfId="0" applyFont="true" applyBorder="true" applyAlignment="true" applyProtection="true">
      <alignment horizontal="left" vertical="bottom" textRotation="0" wrapText="true" indent="0" shrinkToFit="false"/>
      <protection locked="true" hidden="false"/>
    </xf>
    <xf numFmtId="170" fontId="19" fillId="7" borderId="3" xfId="0" applyFont="true" applyBorder="true" applyAlignment="true" applyProtection="true">
      <alignment horizontal="general" vertical="center" textRotation="0" wrapText="true" indent="0" shrinkToFit="false"/>
      <protection locked="true" hidden="false"/>
    </xf>
    <xf numFmtId="171" fontId="19" fillId="7" borderId="3" xfId="0" applyFont="true" applyBorder="true" applyAlignment="true" applyProtection="true">
      <alignment horizontal="center" vertical="center" textRotation="0" wrapText="true" indent="0" shrinkToFit="false"/>
      <protection locked="true" hidden="false"/>
    </xf>
    <xf numFmtId="164" fontId="17" fillId="8" borderId="9" xfId="0" applyFont="true" applyBorder="true" applyAlignment="true" applyProtection="true">
      <alignment horizontal="left" vertical="bottom" textRotation="0" wrapText="true" indent="0" shrinkToFit="false"/>
      <protection locked="true" hidden="false"/>
    </xf>
    <xf numFmtId="170" fontId="19" fillId="7" borderId="10" xfId="0" applyFont="true" applyBorder="true" applyAlignment="true" applyProtection="true">
      <alignment horizontal="general" vertical="center" textRotation="0" wrapText="true" indent="0" shrinkToFit="false"/>
      <protection locked="true" hidden="false"/>
    </xf>
    <xf numFmtId="171" fontId="19" fillId="7" borderId="11" xfId="0" applyFont="true" applyBorder="true" applyAlignment="true" applyProtection="true">
      <alignment horizontal="center" vertical="center" textRotation="0" wrapText="true" indent="0" shrinkToFit="false"/>
      <protection locked="true" hidden="false"/>
    </xf>
    <xf numFmtId="164" fontId="17" fillId="8" borderId="3" xfId="0" applyFont="true" applyBorder="true" applyAlignment="true" applyProtection="true">
      <alignment horizontal="left" vertical="bottom" textRotation="0" wrapText="true" indent="0" shrinkToFit="false"/>
      <protection locked="true" hidden="false"/>
    </xf>
    <xf numFmtId="164" fontId="17" fillId="8" borderId="12" xfId="0" applyFont="true" applyBorder="true" applyAlignment="true" applyProtection="true">
      <alignment horizontal="left" vertical="bottom" textRotation="0" wrapText="true" indent="0" shrinkToFit="false"/>
      <protection locked="true" hidden="false"/>
    </xf>
    <xf numFmtId="171" fontId="19" fillId="7" borderId="5" xfId="0" applyFont="true" applyBorder="true" applyAlignment="true" applyProtection="true">
      <alignment horizontal="center" vertical="center" textRotation="0" wrapText="true" indent="0" shrinkToFit="false"/>
      <protection locked="true" hidden="false"/>
    </xf>
    <xf numFmtId="164" fontId="9" fillId="2" borderId="2" xfId="26" applyFont="true" applyBorder="true" applyAlignment="true" applyProtection="true">
      <alignment horizontal="left" vertical="center" textRotation="0" wrapText="true" indent="0" shrinkToFit="false"/>
      <protection locked="true" hidden="false"/>
    </xf>
    <xf numFmtId="164" fontId="20" fillId="7" borderId="1" xfId="0" applyFont="true" applyBorder="true" applyAlignment="true" applyProtection="true">
      <alignment horizontal="center" vertical="center" textRotation="0" wrapText="false" indent="0" shrinkToFit="false"/>
      <protection locked="true" hidden="false"/>
    </xf>
    <xf numFmtId="170" fontId="19" fillId="7" borderId="1" xfId="0" applyFont="true" applyBorder="true" applyAlignment="true" applyProtection="true">
      <alignment horizontal="center" vertical="center" textRotation="0" wrapText="true" indent="0" shrinkToFit="false"/>
      <protection locked="true" hidden="false"/>
    </xf>
    <xf numFmtId="171" fontId="20" fillId="7" borderId="1" xfId="0" applyFont="true" applyBorder="true" applyAlignment="true" applyProtection="true">
      <alignment horizontal="center" vertical="center" textRotation="0" wrapText="false" indent="0" shrinkToFit="false"/>
      <protection locked="true" hidden="false"/>
    </xf>
    <xf numFmtId="164" fontId="16" fillId="8" borderId="1" xfId="0" applyFont="true" applyBorder="true" applyAlignment="true" applyProtection="true">
      <alignment horizontal="general" vertical="bottom" textRotation="0" wrapText="true" indent="0" shrinkToFit="false"/>
      <protection locked="true" hidden="false"/>
    </xf>
    <xf numFmtId="164" fontId="20" fillId="7" borderId="10" xfId="0" applyFont="true" applyBorder="true" applyAlignment="true" applyProtection="true">
      <alignment horizontal="center" vertical="center" textRotation="0" wrapText="false" indent="0" shrinkToFit="false"/>
      <protection locked="true" hidden="false"/>
    </xf>
    <xf numFmtId="164" fontId="17" fillId="8" borderId="11" xfId="0" applyFont="true" applyBorder="true" applyAlignment="true" applyProtection="true">
      <alignment horizontal="center" vertical="center" textRotation="0" wrapText="true" indent="0" shrinkToFit="false"/>
      <protection locked="true" hidden="false"/>
    </xf>
    <xf numFmtId="164" fontId="17" fillId="8" borderId="10" xfId="0" applyFont="true" applyBorder="true" applyAlignment="true" applyProtection="true">
      <alignment horizontal="general" vertical="bottom" textRotation="0" wrapText="true" indent="0" shrinkToFit="false"/>
      <protection locked="true" hidden="false"/>
    </xf>
    <xf numFmtId="164" fontId="16" fillId="8" borderId="1" xfId="0" applyFont="true" applyBorder="true" applyAlignment="true" applyProtection="true">
      <alignment horizontal="center" vertical="bottom" textRotation="0" wrapText="true" indent="0" shrinkToFit="false"/>
      <protection locked="true" hidden="false"/>
    </xf>
    <xf numFmtId="171" fontId="20" fillId="7" borderId="11" xfId="0" applyFont="true" applyBorder="true" applyAlignment="true" applyProtection="true">
      <alignment horizontal="center" vertical="center" textRotation="0" wrapText="false" indent="0" shrinkToFit="false"/>
      <protection locked="true" hidden="false"/>
    </xf>
    <xf numFmtId="164" fontId="0" fillId="9" borderId="0" xfId="23" applyFont="false" applyBorder="false" applyAlignment="true" applyProtection="true">
      <alignment horizontal="general" vertical="bottom" textRotation="0" wrapText="false" indent="0" shrinkToFit="false"/>
      <protection locked="true" hidden="false"/>
    </xf>
    <xf numFmtId="164" fontId="8" fillId="7" borderId="10" xfId="0" applyFont="true" applyBorder="true" applyAlignment="true" applyProtection="true">
      <alignment horizontal="center" vertical="center" textRotation="0" wrapText="true" indent="0" shrinkToFit="false"/>
      <protection locked="true" hidden="false"/>
    </xf>
    <xf numFmtId="164" fontId="17" fillId="7" borderId="2" xfId="0" applyFont="true" applyBorder="true" applyAlignment="true" applyProtection="true">
      <alignment horizontal="center" vertical="center" textRotation="0" wrapText="true" indent="0" shrinkToFit="false"/>
      <protection locked="true" hidden="false"/>
    </xf>
    <xf numFmtId="164" fontId="17" fillId="7" borderId="11" xfId="0" applyFont="true" applyBorder="true" applyAlignment="true" applyProtection="true">
      <alignment horizontal="center" vertical="center" textRotation="0" wrapText="true" indent="0" shrinkToFit="false"/>
      <protection locked="true" hidden="false"/>
    </xf>
    <xf numFmtId="164" fontId="8" fillId="7" borderId="11" xfId="0" applyFont="true" applyBorder="true" applyAlignment="true" applyProtection="true">
      <alignment horizontal="general" vertical="center" textRotation="0" wrapText="true" indent="0" shrinkToFit="false"/>
      <protection locked="true" hidden="false"/>
    </xf>
    <xf numFmtId="170" fontId="8" fillId="7" borderId="1" xfId="0" applyFont="true" applyBorder="true" applyAlignment="true" applyProtection="true">
      <alignment horizontal="center" vertical="center" textRotation="0" wrapText="true" indent="0" shrinkToFit="false"/>
      <protection locked="true" hidden="false"/>
    </xf>
    <xf numFmtId="171" fontId="8" fillId="7" borderId="1" xfId="0" applyFont="true" applyBorder="true" applyAlignment="true" applyProtection="true">
      <alignment horizontal="center" vertical="center" textRotation="0" wrapText="true" indent="0" shrinkToFit="false"/>
      <protection locked="true" hidden="false"/>
    </xf>
    <xf numFmtId="164" fontId="17" fillId="8" borderId="11" xfId="0" applyFont="true" applyBorder="true" applyAlignment="true" applyProtection="true">
      <alignment horizontal="center" vertical="bottom" textRotation="0" wrapText="true" indent="0" shrinkToFit="false"/>
      <protection locked="true" hidden="false"/>
    </xf>
    <xf numFmtId="164" fontId="17" fillId="8" borderId="11" xfId="0" applyFont="true" applyBorder="true" applyAlignment="true" applyProtection="true">
      <alignment horizontal="general" vertical="bottom" textRotation="0" wrapText="true" indent="0" shrinkToFit="false"/>
      <protection locked="true" hidden="false"/>
    </xf>
    <xf numFmtId="164" fontId="17" fillId="8" borderId="13" xfId="0" applyFont="true" applyBorder="true" applyAlignment="true" applyProtection="true">
      <alignment horizontal="center" vertical="bottom" textRotation="0" wrapText="true" indent="0" shrinkToFit="false"/>
      <protection locked="true" hidden="false"/>
    </xf>
    <xf numFmtId="164" fontId="8" fillId="7" borderId="1" xfId="0" applyFont="true" applyBorder="true" applyAlignment="true" applyProtection="true">
      <alignment horizontal="general" vertical="center" textRotation="0" wrapText="true" indent="0" shrinkToFit="false"/>
      <protection locked="true" hidden="false"/>
    </xf>
    <xf numFmtId="164" fontId="22" fillId="2" borderId="1" xfId="23" applyFont="true" applyBorder="true" applyAlignment="true" applyProtection="true">
      <alignment horizontal="left" vertical="center" textRotation="0" wrapText="false" indent="0" shrinkToFit="false"/>
      <protection locked="true" hidden="false"/>
    </xf>
    <xf numFmtId="164" fontId="22" fillId="10" borderId="1" xfId="23" applyFont="true" applyBorder="true" applyAlignment="true" applyProtection="true">
      <alignment horizontal="center" vertical="center" textRotation="0" wrapText="true" indent="0" shrinkToFit="false"/>
      <protection locked="true" hidden="false"/>
    </xf>
    <xf numFmtId="164" fontId="22" fillId="10" borderId="1" xfId="23" applyFont="true" applyBorder="true" applyAlignment="true" applyProtection="true">
      <alignment horizontal="center" vertical="center" textRotation="0" wrapText="false" indent="0" shrinkToFit="false"/>
      <protection locked="true" hidden="false"/>
    </xf>
    <xf numFmtId="164" fontId="22" fillId="0" borderId="1" xfId="23" applyFont="true" applyBorder="true" applyAlignment="true" applyProtection="true">
      <alignment horizontal="center" vertical="center" textRotation="0" wrapText="true" indent="0" shrinkToFit="false"/>
      <protection locked="true" hidden="false"/>
    </xf>
    <xf numFmtId="164" fontId="7" fillId="0" borderId="1" xfId="23" applyFont="true" applyBorder="true" applyAlignment="true" applyProtection="true">
      <alignment horizontal="center" vertical="center" textRotation="0" wrapText="true" indent="0" shrinkToFit="false"/>
      <protection locked="true" hidden="false"/>
    </xf>
    <xf numFmtId="172" fontId="0" fillId="0" borderId="1" xfId="23" applyFont="false" applyBorder="true" applyAlignment="true" applyProtection="true">
      <alignment horizontal="center" vertical="center" textRotation="0" wrapText="true" indent="0" shrinkToFit="false"/>
      <protection locked="true" hidden="false"/>
    </xf>
    <xf numFmtId="165" fontId="0" fillId="0" borderId="1" xfId="22" applyFont="false" applyBorder="true" applyAlignment="true" applyProtection="true">
      <alignment horizontal="center" vertical="center" textRotation="0" wrapText="false" indent="0" shrinkToFit="false"/>
      <protection locked="true" hidden="false"/>
    </xf>
    <xf numFmtId="173" fontId="18" fillId="0" borderId="0" xfId="23" applyFont="true" applyBorder="true" applyAlignment="true" applyProtection="true">
      <alignment horizontal="center" vertical="center" textRotation="0" wrapText="false" indent="0" shrinkToFit="false"/>
      <protection locked="true" hidden="false"/>
    </xf>
    <xf numFmtId="173" fontId="0" fillId="0" borderId="0" xfId="23" applyFont="false" applyBorder="true" applyAlignment="true" applyProtection="true">
      <alignment horizontal="center" vertical="center" textRotation="0" wrapText="false" indent="0" shrinkToFit="false"/>
      <protection locked="true" hidden="false"/>
    </xf>
    <xf numFmtId="173" fontId="18" fillId="0" borderId="0" xfId="23" applyFont="true" applyBorder="false" applyAlignment="true" applyProtection="true">
      <alignment horizontal="center" vertical="center" textRotation="0" wrapText="false" indent="0" shrinkToFit="false"/>
      <protection locked="true" hidden="false"/>
    </xf>
    <xf numFmtId="165" fontId="7" fillId="0" borderId="0" xfId="22" applyFont="true" applyBorder="true" applyAlignment="true" applyProtection="true">
      <alignment horizontal="general" vertical="center" textRotation="0" wrapText="false" indent="0" shrinkToFit="false"/>
      <protection locked="true" hidden="false"/>
    </xf>
    <xf numFmtId="166" fontId="23" fillId="0" borderId="0" xfId="23" applyFont="true" applyBorder="false" applyAlignment="true" applyProtection="true">
      <alignment horizontal="general" vertical="bottom" textRotation="0" wrapText="false" indent="0" shrinkToFit="false"/>
      <protection locked="true" hidden="false"/>
    </xf>
    <xf numFmtId="165" fontId="7" fillId="0" borderId="0" xfId="23" applyFont="true" applyBorder="false" applyAlignment="true" applyProtection="true">
      <alignment horizontal="general" vertical="bottom" textRotation="0" wrapText="false" indent="0" shrinkToFit="false"/>
      <protection locked="true" hidden="false"/>
    </xf>
    <xf numFmtId="165" fontId="22" fillId="10" borderId="1" xfId="22" applyFont="true" applyBorder="true" applyAlignment="true" applyProtection="true">
      <alignment horizontal="center" vertical="center" textRotation="0" wrapText="false" indent="0" shrinkToFit="false"/>
      <protection locked="true" hidden="false"/>
    </xf>
    <xf numFmtId="165" fontId="0" fillId="0" borderId="0" xfId="17" applyFont="false" applyBorder="true" applyAlignment="true" applyProtection="true">
      <alignment horizontal="general" vertical="bottom" textRotation="0" wrapText="false" indent="0" shrinkToFit="false"/>
      <protection locked="true" hidden="false"/>
    </xf>
    <xf numFmtId="173" fontId="0" fillId="0" borderId="0" xfId="23" applyFont="false" applyBorder="false" applyAlignment="true" applyProtection="true">
      <alignment horizontal="general" vertical="bottom" textRotation="0" wrapText="false" indent="0" shrinkToFit="false"/>
      <protection locked="true" hidden="false"/>
    </xf>
    <xf numFmtId="164" fontId="22" fillId="2" borderId="14" xfId="23" applyFont="true" applyBorder="true" applyAlignment="true" applyProtection="true">
      <alignment horizontal="center" vertical="center" textRotation="0" wrapText="true" indent="0" shrinkToFit="false"/>
      <protection locked="true" hidden="false"/>
    </xf>
    <xf numFmtId="166" fontId="7" fillId="0" borderId="0" xfId="23" applyFont="true" applyBorder="false" applyAlignment="true" applyProtection="true">
      <alignment horizontal="general" vertical="bottom" textRotation="0" wrapText="false" indent="0" shrinkToFit="false"/>
      <protection locked="true" hidden="false"/>
    </xf>
    <xf numFmtId="164" fontId="8" fillId="0" borderId="14" xfId="23" applyFont="true" applyBorder="true" applyAlignment="true" applyProtection="true">
      <alignment horizontal="left" vertical="center" textRotation="0" wrapText="true" indent="0" shrinkToFit="false"/>
      <protection locked="true" hidden="false"/>
    </xf>
    <xf numFmtId="164" fontId="9" fillId="10" borderId="1" xfId="27" applyFont="true" applyBorder="true" applyAlignment="true" applyProtection="true">
      <alignment horizontal="center" vertical="center" textRotation="0" wrapText="false" indent="0" shrinkToFit="false"/>
      <protection locked="true" hidden="false"/>
    </xf>
    <xf numFmtId="164" fontId="9" fillId="10" borderId="1" xfId="27" applyFont="true" applyBorder="true" applyAlignment="true" applyProtection="true">
      <alignment horizontal="center" vertical="center" textRotation="0" wrapText="true" indent="0" shrinkToFit="false"/>
      <protection locked="true" hidden="false"/>
    </xf>
    <xf numFmtId="164" fontId="9" fillId="10" borderId="1" xfId="27" applyFont="true" applyBorder="true" applyAlignment="true" applyProtection="true">
      <alignment horizontal="general" vertical="center" textRotation="0" wrapText="true" indent="0" shrinkToFit="false"/>
      <protection locked="true" hidden="false"/>
    </xf>
    <xf numFmtId="164" fontId="9" fillId="10" borderId="13" xfId="27" applyFont="true" applyBorder="true" applyAlignment="true" applyProtection="true">
      <alignment horizontal="center" vertical="center" textRotation="0" wrapText="true" indent="0" shrinkToFit="false"/>
      <protection locked="true" hidden="false"/>
    </xf>
    <xf numFmtId="164" fontId="9" fillId="10" borderId="15" xfId="27" applyFont="true" applyBorder="true" applyAlignment="true" applyProtection="true">
      <alignment horizontal="center" vertical="center" textRotation="0" wrapText="true" indent="0" shrinkToFit="false"/>
      <protection locked="true" hidden="false"/>
    </xf>
    <xf numFmtId="164" fontId="9" fillId="10" borderId="16" xfId="27" applyFont="true" applyBorder="true" applyAlignment="true" applyProtection="true">
      <alignment horizontal="center" vertical="center" textRotation="0" wrapText="true" indent="0" shrinkToFit="false"/>
      <protection locked="true" hidden="false"/>
    </xf>
    <xf numFmtId="164" fontId="8" fillId="0" borderId="1" xfId="27" applyFont="true" applyBorder="true" applyAlignment="true" applyProtection="true">
      <alignment horizontal="center" vertical="center" textRotation="0" wrapText="false" indent="0" shrinkToFit="false"/>
      <protection locked="true" hidden="false"/>
    </xf>
    <xf numFmtId="164" fontId="9" fillId="0" borderId="1" xfId="27" applyFont="true" applyBorder="true" applyAlignment="true" applyProtection="true">
      <alignment horizontal="center" vertical="center" textRotation="0" wrapText="true" indent="0" shrinkToFit="false"/>
      <protection locked="true" hidden="false"/>
    </xf>
    <xf numFmtId="174" fontId="9" fillId="0" borderId="1" xfId="27" applyFont="true" applyBorder="true" applyAlignment="true" applyProtection="true">
      <alignment horizontal="center" vertical="center" textRotation="0" wrapText="true" indent="0" shrinkToFit="false"/>
      <protection locked="true" hidden="false"/>
    </xf>
    <xf numFmtId="165" fontId="8" fillId="0" borderId="1" xfId="27" applyFont="true" applyBorder="true" applyAlignment="true" applyProtection="true">
      <alignment horizontal="center" vertical="center" textRotation="0" wrapText="false" indent="0" shrinkToFit="false"/>
      <protection locked="true" hidden="false"/>
    </xf>
    <xf numFmtId="164" fontId="9" fillId="0" borderId="13" xfId="27" applyFont="true" applyBorder="true" applyAlignment="true" applyProtection="true">
      <alignment horizontal="center" vertical="center" textRotation="0" wrapText="true" indent="0" shrinkToFit="false"/>
      <protection locked="true" hidden="false"/>
    </xf>
    <xf numFmtId="164" fontId="9" fillId="0" borderId="15" xfId="27" applyFont="true" applyBorder="true" applyAlignment="true" applyProtection="true">
      <alignment horizontal="center" vertical="center" textRotation="0" wrapText="true" indent="0" shrinkToFit="false"/>
      <protection locked="true" hidden="false"/>
    </xf>
    <xf numFmtId="164" fontId="9" fillId="0" borderId="16" xfId="27" applyFont="true" applyBorder="true" applyAlignment="true" applyProtection="true">
      <alignment horizontal="center" vertical="center" textRotation="0" wrapText="true" indent="0" shrinkToFit="false"/>
      <protection locked="true" hidden="false"/>
    </xf>
    <xf numFmtId="164" fontId="0" fillId="0" borderId="11" xfId="23" applyFont="true" applyBorder="true" applyAlignment="true" applyProtection="true">
      <alignment horizontal="center" vertical="bottom" textRotation="0" wrapText="false" indent="0" shrinkToFit="false"/>
      <protection locked="true" hidden="false"/>
    </xf>
    <xf numFmtId="164" fontId="0" fillId="0" borderId="1" xfId="23" applyFont="true" applyBorder="true" applyAlignment="true" applyProtection="true">
      <alignment horizontal="center" vertical="bottom" textRotation="0" wrapText="false" indent="0" shrinkToFit="false"/>
      <protection locked="true" hidden="false"/>
    </xf>
    <xf numFmtId="164" fontId="0" fillId="0" borderId="17" xfId="23" applyFont="true" applyBorder="true" applyAlignment="true" applyProtection="true">
      <alignment horizontal="center" vertical="bottom" textRotation="0" wrapText="false" indent="0" shrinkToFit="false"/>
      <protection locked="true" hidden="false"/>
    </xf>
    <xf numFmtId="165" fontId="9" fillId="10" borderId="1" xfId="27" applyFont="true" applyBorder="true" applyAlignment="true" applyProtection="true">
      <alignment horizontal="center" vertical="center" textRotation="0" wrapText="false" indent="0" shrinkToFit="false"/>
      <protection locked="true" hidden="false"/>
    </xf>
    <xf numFmtId="165" fontId="9" fillId="10" borderId="1" xfId="27" applyFont="true" applyBorder="true" applyAlignment="true" applyProtection="true">
      <alignment horizontal="general" vertical="center" textRotation="0" wrapText="false" indent="0" shrinkToFit="false"/>
      <protection locked="true" hidden="false"/>
    </xf>
    <xf numFmtId="164" fontId="9" fillId="0" borderId="14" xfId="27" applyFont="true" applyBorder="true" applyAlignment="true" applyProtection="true">
      <alignment horizontal="center" vertical="center" textRotation="0" wrapText="false" indent="0" shrinkToFit="false"/>
      <protection locked="true" hidden="false"/>
    </xf>
    <xf numFmtId="164" fontId="9" fillId="0" borderId="0" xfId="27" applyFont="true" applyBorder="false" applyAlignment="true" applyProtection="true">
      <alignment horizontal="center" vertical="center" textRotation="0" wrapText="false" indent="0" shrinkToFit="false"/>
      <protection locked="true" hidden="false"/>
    </xf>
    <xf numFmtId="165" fontId="9" fillId="0" borderId="0" xfId="27" applyFont="true" applyBorder="false" applyAlignment="true" applyProtection="true">
      <alignment horizontal="general" vertical="center" textRotation="0" wrapText="false" indent="0" shrinkToFit="false"/>
      <protection locked="true" hidden="false"/>
    </xf>
    <xf numFmtId="165" fontId="9" fillId="0" borderId="0" xfId="27" applyFont="true" applyBorder="false" applyAlignment="true" applyProtection="true">
      <alignment horizontal="center" vertical="center" textRotation="0" wrapText="false" indent="0" shrinkToFit="false"/>
      <protection locked="true" hidden="false"/>
    </xf>
    <xf numFmtId="165" fontId="9" fillId="0" borderId="18" xfId="27" applyFont="true" applyBorder="true" applyAlignment="true" applyProtection="true">
      <alignment horizontal="center" vertical="center" textRotation="0" wrapText="false" indent="0" shrinkToFit="false"/>
      <protection locked="true" hidden="false"/>
    </xf>
    <xf numFmtId="164" fontId="24" fillId="0" borderId="0" xfId="27" applyFont="true" applyBorder="false" applyAlignment="true" applyProtection="true">
      <alignment horizontal="center" vertical="center" textRotation="0" wrapText="false" indent="0" shrinkToFit="false"/>
      <protection locked="true" hidden="false"/>
    </xf>
    <xf numFmtId="164" fontId="9" fillId="10" borderId="1" xfId="24" applyFont="true" applyBorder="true" applyAlignment="true" applyProtection="true">
      <alignment horizontal="center" vertical="center" textRotation="0" wrapText="true" indent="0" shrinkToFit="false"/>
      <protection locked="true" hidden="false"/>
    </xf>
    <xf numFmtId="164" fontId="9" fillId="10" borderId="1" xfId="24" applyFont="true" applyBorder="true" applyAlignment="true" applyProtection="true">
      <alignment horizontal="center" vertical="center" textRotation="0" wrapText="false" indent="0" shrinkToFit="false"/>
      <protection locked="true" hidden="false"/>
    </xf>
    <xf numFmtId="164" fontId="8" fillId="0" borderId="1" xfId="24" applyFont="true" applyBorder="true" applyAlignment="true" applyProtection="true">
      <alignment horizontal="center" vertical="center" textRotation="0" wrapText="false" indent="0" shrinkToFit="false"/>
      <protection locked="true" hidden="false"/>
    </xf>
    <xf numFmtId="164" fontId="5" fillId="0" borderId="1" xfId="24" applyFont="true" applyBorder="true" applyAlignment="true" applyProtection="true">
      <alignment horizontal="center" vertical="center" textRotation="0" wrapText="false" indent="0" shrinkToFit="false"/>
      <protection locked="true" hidden="false"/>
    </xf>
    <xf numFmtId="167" fontId="9" fillId="0" borderId="1" xfId="24" applyFont="true" applyBorder="true" applyAlignment="true" applyProtection="true">
      <alignment horizontal="center" vertical="center" textRotation="0" wrapText="true" indent="0" shrinkToFit="false"/>
      <protection locked="true" hidden="false"/>
    </xf>
    <xf numFmtId="164" fontId="8" fillId="0" borderId="19" xfId="24" applyFont="true" applyBorder="true" applyAlignment="true" applyProtection="true">
      <alignment horizontal="center" vertical="center" textRotation="0" wrapText="false" indent="0" shrinkToFit="false"/>
      <protection locked="true" hidden="false"/>
    </xf>
    <xf numFmtId="164" fontId="8" fillId="0" borderId="16" xfId="24" applyFont="true" applyBorder="true" applyAlignment="true" applyProtection="true">
      <alignment horizontal="center" vertical="center" textRotation="0" wrapText="true" indent="0" shrinkToFit="false"/>
      <protection locked="true" hidden="false"/>
    </xf>
    <xf numFmtId="164" fontId="8" fillId="0" borderId="4" xfId="24" applyFont="true" applyBorder="true" applyAlignment="true" applyProtection="true">
      <alignment horizontal="center" vertical="center" textRotation="0" wrapText="false" indent="0" shrinkToFit="false"/>
      <protection locked="true" hidden="false"/>
    </xf>
    <xf numFmtId="164" fontId="8" fillId="0" borderId="17" xfId="24" applyFont="true" applyBorder="true" applyAlignment="true" applyProtection="true">
      <alignment horizontal="center" vertical="center" textRotation="0" wrapText="true" indent="0" shrinkToFit="false"/>
      <protection locked="true" hidden="false"/>
    </xf>
    <xf numFmtId="164" fontId="8" fillId="0" borderId="14" xfId="24" applyFont="true" applyBorder="true" applyAlignment="true" applyProtection="true">
      <alignment horizontal="center" vertical="center" textRotation="0" wrapText="true" indent="0" shrinkToFit="false"/>
      <protection locked="true" hidden="false"/>
    </xf>
    <xf numFmtId="164" fontId="22" fillId="2" borderId="1" xfId="23" applyFont="true" applyBorder="true" applyAlignment="true" applyProtection="true">
      <alignment horizontal="center" vertical="center" textRotation="0" wrapText="false" indent="0" shrinkToFit="false"/>
      <protection locked="true" hidden="false"/>
    </xf>
    <xf numFmtId="164" fontId="0" fillId="0" borderId="14" xfId="23" applyFont="true" applyBorder="true" applyAlignment="true" applyProtection="true">
      <alignment horizontal="center" vertical="center" textRotation="0" wrapText="true" indent="0" shrinkToFit="false"/>
      <protection locked="true" hidden="false"/>
    </xf>
    <xf numFmtId="165" fontId="18" fillId="0" borderId="0" xfId="22" applyFont="true" applyBorder="true" applyAlignment="true" applyProtection="true">
      <alignment horizontal="general" vertical="center" textRotation="0" wrapText="false" indent="0" shrinkToFit="false"/>
      <protection locked="true" hidden="false"/>
    </xf>
    <xf numFmtId="164" fontId="8" fillId="0" borderId="14" xfId="24" applyFont="true" applyBorder="true" applyAlignment="true" applyProtection="true">
      <alignment horizontal="left" vertical="center" textRotation="0" wrapText="true" indent="0" shrinkToFit="false"/>
      <protection locked="true" hidden="false"/>
    </xf>
    <xf numFmtId="164" fontId="25" fillId="0" borderId="0" xfId="24" applyFont="true" applyBorder="false" applyAlignment="true" applyProtection="true">
      <alignment horizontal="general" vertical="center" textRotation="0" wrapText="true" indent="0" shrinkToFit="false"/>
      <protection locked="true" hidden="false"/>
    </xf>
    <xf numFmtId="164" fontId="8" fillId="3" borderId="20" xfId="27" applyFont="true" applyBorder="true" applyAlignment="true" applyProtection="true">
      <alignment horizontal="center" vertical="center" textRotation="0" wrapText="true" indent="0" shrinkToFit="false"/>
      <protection locked="true" hidden="false"/>
    </xf>
    <xf numFmtId="164" fontId="0" fillId="3" borderId="14" xfId="23" applyFont="false" applyBorder="true" applyAlignment="true" applyProtection="true">
      <alignment horizontal="general" vertical="bottom" textRotation="0" wrapText="false" indent="0" shrinkToFit="false"/>
      <protection locked="true" hidden="false"/>
    </xf>
    <xf numFmtId="164" fontId="0" fillId="3" borderId="0" xfId="23" applyFont="false" applyBorder="false" applyAlignment="true" applyProtection="true">
      <alignment horizontal="general" vertical="bottom" textRotation="0" wrapText="false" indent="0" shrinkToFit="false"/>
      <protection locked="true" hidden="false"/>
    </xf>
    <xf numFmtId="164" fontId="10" fillId="0" borderId="0" xfId="27" applyFont="true" applyBorder="false" applyAlignment="true" applyProtection="true">
      <alignment horizontal="center" vertical="center" textRotation="0" wrapText="false" indent="0" shrinkToFit="false"/>
      <protection locked="true" hidden="false"/>
    </xf>
    <xf numFmtId="164" fontId="26" fillId="0" borderId="0" xfId="27" applyFont="true" applyBorder="false" applyAlignment="true" applyProtection="true">
      <alignment horizontal="center" vertical="center" textRotation="0" wrapText="true" indent="0" shrinkToFit="false"/>
      <protection locked="true" hidden="false"/>
    </xf>
    <xf numFmtId="164" fontId="0" fillId="0" borderId="14" xfId="23" applyFont="true" applyBorder="true" applyAlignment="true" applyProtection="true">
      <alignment horizontal="center" vertical="center" textRotation="0" wrapText="false" indent="0" shrinkToFit="false"/>
      <protection locked="true" hidden="false"/>
    </xf>
    <xf numFmtId="164" fontId="7" fillId="0" borderId="0" xfId="23" applyFont="true" applyBorder="false" applyAlignment="true" applyProtection="true">
      <alignment horizontal="center" vertical="bottom" textRotation="0" wrapText="true" indent="0" shrinkToFit="false"/>
      <protection locked="true" hidden="false"/>
    </xf>
    <xf numFmtId="164" fontId="0" fillId="3" borderId="21" xfId="23" applyFont="false" applyBorder="true" applyAlignment="true" applyProtection="true">
      <alignment horizontal="general" vertical="bottom" textRotation="0" wrapText="false" indent="0" shrinkToFit="false"/>
      <protection locked="true" hidden="false"/>
    </xf>
    <xf numFmtId="164" fontId="9" fillId="0" borderId="12" xfId="23" applyFont="true" applyBorder="true" applyAlignment="true" applyProtection="true">
      <alignment horizontal="center" vertical="center" textRotation="0" wrapText="false" indent="0" shrinkToFit="false"/>
      <protection locked="true" hidden="false"/>
    </xf>
    <xf numFmtId="164" fontId="9" fillId="3" borderId="12" xfId="23" applyFont="true" applyBorder="true" applyAlignment="true" applyProtection="true">
      <alignment horizontal="center" vertical="center" textRotation="0" wrapText="false" indent="0" shrinkToFit="false"/>
      <protection locked="true" hidden="false"/>
    </xf>
    <xf numFmtId="164" fontId="9" fillId="3" borderId="0" xfId="23" applyFont="true" applyBorder="false" applyAlignment="true" applyProtection="true">
      <alignment horizontal="general" vertical="center" textRotation="0" wrapText="false" indent="0" shrinkToFit="false"/>
      <protection locked="true" hidden="false"/>
    </xf>
    <xf numFmtId="164" fontId="0" fillId="3" borderId="0" xfId="23" applyFont="true" applyBorder="true" applyAlignment="true" applyProtection="true">
      <alignment horizontal="center" vertical="bottom" textRotation="0" wrapText="false" indent="0" shrinkToFit="false"/>
      <protection locked="true" hidden="false"/>
    </xf>
    <xf numFmtId="164" fontId="8" fillId="3" borderId="0" xfId="23" applyFont="true" applyBorder="true" applyAlignment="true" applyProtection="true">
      <alignment horizontal="center" vertical="center" textRotation="0" wrapText="true" indent="0" shrinkToFit="false"/>
      <protection locked="true" hidden="false"/>
    </xf>
    <xf numFmtId="164" fontId="8" fillId="3" borderId="0" xfId="23" applyFont="true" applyBorder="false" applyAlignment="true" applyProtection="true">
      <alignment horizontal="center" vertical="center" textRotation="0" wrapText="true" indent="0" shrinkToFit="false"/>
      <protection locked="true" hidden="false"/>
    </xf>
    <xf numFmtId="164" fontId="8" fillId="3" borderId="0" xfId="23" applyFont="true" applyBorder="false" applyAlignment="true" applyProtection="true">
      <alignment horizontal="general" vertical="center" textRotation="0" wrapText="true" indent="0" shrinkToFit="false"/>
      <protection locked="true" hidden="false"/>
    </xf>
    <xf numFmtId="168" fontId="7" fillId="0" borderId="0" xfId="23" applyFont="true" applyBorder="false" applyAlignment="true" applyProtection="true">
      <alignment horizontal="center" vertical="bottom" textRotation="0" wrapText="false" indent="0" shrinkToFit="false"/>
      <protection locked="true" hidden="false"/>
    </xf>
    <xf numFmtId="164" fontId="0" fillId="3" borderId="22" xfId="23" applyFont="false" applyBorder="true" applyAlignment="true" applyProtection="true">
      <alignment horizontal="general" vertical="bottom" textRotation="0" wrapText="false" indent="0" shrinkToFit="false"/>
      <protection locked="true" hidden="false"/>
    </xf>
    <xf numFmtId="164" fontId="0" fillId="3" borderId="23" xfId="23" applyFont="fals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true">
      <alignment horizontal="center" vertical="bottom" textRotation="0" wrapText="false" indent="0" shrinkToFit="false"/>
      <protection locked="true" hidden="false"/>
    </xf>
    <xf numFmtId="166" fontId="0" fillId="3" borderId="0" xfId="15" applyFont="false" applyBorder="true" applyAlignment="true" applyProtection="true">
      <alignment horizontal="general" vertical="bottom" textRotation="0" wrapText="false" indent="0" shrinkToFit="false"/>
      <protection locked="true" hidden="false"/>
    </xf>
    <xf numFmtId="166" fontId="0" fillId="3" borderId="0" xfId="15" applyFont="false" applyBorder="true" applyAlignment="true" applyProtection="true">
      <alignment horizontal="center" vertical="bottom" textRotation="0" wrapText="false" indent="0" shrinkToFit="false"/>
      <protection locked="true" hidden="false"/>
    </xf>
    <xf numFmtId="175" fontId="0" fillId="3" borderId="0" xfId="19" applyFont="false" applyBorder="true" applyAlignment="true" applyProtection="true">
      <alignment horizontal="general" vertical="bottom" textRotation="0" wrapText="false" indent="0" shrinkToFit="false"/>
      <protection locked="true" hidden="false"/>
    </xf>
    <xf numFmtId="164" fontId="0" fillId="3" borderId="0" xfId="15" applyFont="false" applyBorder="true" applyAlignment="true" applyProtection="true">
      <alignment horizontal="general" vertical="bottom" textRotation="0" wrapText="false" indent="0" shrinkToFit="false"/>
      <protection locked="true" hidden="false"/>
    </xf>
    <xf numFmtId="164" fontId="27" fillId="3" borderId="0" xfId="0" applyFont="true" applyBorder="true" applyAlignment="true" applyProtection="true">
      <alignment horizontal="center" vertical="center" textRotation="0" wrapText="false" indent="0" shrinkToFit="false"/>
      <protection locked="true" hidden="false"/>
    </xf>
    <xf numFmtId="164" fontId="28" fillId="3" borderId="0" xfId="0" applyFont="true" applyBorder="false" applyAlignment="true" applyProtection="true">
      <alignment horizontal="general" vertical="bottom" textRotation="0" wrapText="false" indent="0" shrinkToFit="false"/>
      <protection locked="true" hidden="false"/>
    </xf>
    <xf numFmtId="164" fontId="28" fillId="3" borderId="0" xfId="0" applyFont="true" applyBorder="false" applyAlignment="true" applyProtection="true">
      <alignment horizontal="center" vertical="bottom" textRotation="0" wrapText="false" indent="0" shrinkToFit="false"/>
      <protection locked="true" hidden="false"/>
    </xf>
    <xf numFmtId="170" fontId="29" fillId="3" borderId="0" xfId="15" applyFont="true" applyBorder="true" applyAlignment="true" applyProtection="true">
      <alignment horizontal="center" vertical="bottom" textRotation="0" wrapText="false" indent="0" shrinkToFit="false"/>
      <protection locked="true" hidden="false"/>
    </xf>
    <xf numFmtId="170" fontId="0" fillId="3" borderId="0" xfId="15" applyFont="false" applyBorder="true" applyAlignment="true" applyProtection="true">
      <alignment horizontal="general" vertical="bottom" textRotation="0" wrapText="false" indent="0" shrinkToFit="false"/>
      <protection locked="true" hidden="false"/>
    </xf>
    <xf numFmtId="164" fontId="22" fillId="10" borderId="24" xfId="0" applyFont="true" applyBorder="true" applyAlignment="true" applyProtection="true">
      <alignment horizontal="center" vertical="center" textRotation="0" wrapText="false" indent="0" shrinkToFit="false"/>
      <protection locked="true" hidden="false"/>
    </xf>
    <xf numFmtId="175" fontId="22" fillId="10" borderId="24" xfId="19" applyFont="true" applyBorder="true" applyAlignment="true" applyProtection="true">
      <alignment horizontal="center" vertical="center" textRotation="0" wrapText="false" indent="0" shrinkToFit="false"/>
      <protection locked="true" hidden="false"/>
    </xf>
    <xf numFmtId="166" fontId="22" fillId="10" borderId="24" xfId="15" applyFont="true" applyBorder="true" applyAlignment="true" applyProtection="true">
      <alignment horizontal="center" vertical="center" textRotation="0" wrapText="true" indent="0" shrinkToFit="false"/>
      <protection locked="true" hidden="false"/>
    </xf>
    <xf numFmtId="175" fontId="22" fillId="3" borderId="0" xfId="19" applyFont="true" applyBorder="true" applyAlignment="true" applyProtection="true">
      <alignment horizontal="general" vertical="bottom" textRotation="0" wrapText="false" indent="0" shrinkToFit="false"/>
      <protection locked="true" hidden="false"/>
    </xf>
    <xf numFmtId="164" fontId="22" fillId="3" borderId="24" xfId="0" applyFont="true" applyBorder="true" applyAlignment="true" applyProtection="true">
      <alignment horizontal="center" vertical="center" textRotation="0" wrapText="false" indent="0" shrinkToFit="false"/>
      <protection locked="true" hidden="false"/>
    </xf>
    <xf numFmtId="175" fontId="22" fillId="3" borderId="24" xfId="19" applyFont="true" applyBorder="true" applyAlignment="true" applyProtection="true">
      <alignment horizontal="center" vertical="center" textRotation="0" wrapText="false" indent="0" shrinkToFit="false"/>
      <protection locked="true" hidden="false"/>
    </xf>
    <xf numFmtId="166" fontId="22" fillId="3" borderId="25" xfId="15" applyFont="true" applyBorder="true" applyAlignment="true" applyProtection="true">
      <alignment horizontal="general" vertical="center" textRotation="0" wrapText="false" indent="0" shrinkToFit="false"/>
      <protection locked="true" hidden="false"/>
    </xf>
    <xf numFmtId="166" fontId="22" fillId="3" borderId="26" xfId="15" applyFont="true" applyBorder="true" applyAlignment="true" applyProtection="true">
      <alignment horizontal="general" vertical="center" textRotation="0" wrapText="false" indent="0" shrinkToFit="false"/>
      <protection locked="true" hidden="false"/>
    </xf>
    <xf numFmtId="166" fontId="22" fillId="3" borderId="24" xfId="15" applyFont="true" applyBorder="true" applyAlignment="true" applyProtection="true">
      <alignment horizontal="center" vertical="center" textRotation="0" wrapText="false" indent="0" shrinkToFit="false"/>
      <protection locked="true" hidden="false"/>
    </xf>
    <xf numFmtId="166" fontId="22" fillId="3" borderId="24" xfId="15" applyFont="true" applyBorder="true" applyAlignment="true" applyProtection="true">
      <alignment horizontal="center" vertical="center" textRotation="0" wrapText="true" indent="0" shrinkToFit="false"/>
      <protection locked="true" hidden="false"/>
    </xf>
    <xf numFmtId="164" fontId="22" fillId="3" borderId="0" xfId="0" applyFont="true" applyBorder="false" applyAlignment="true" applyProtection="true">
      <alignment horizontal="general" vertical="bottom" textRotation="0" wrapText="false" indent="0" shrinkToFit="false"/>
      <protection locked="true" hidden="false"/>
    </xf>
    <xf numFmtId="164" fontId="22" fillId="10" borderId="27" xfId="0" applyFont="true" applyBorder="true" applyAlignment="true" applyProtection="true">
      <alignment horizontal="center" vertical="center" textRotation="0" wrapText="true" indent="0" shrinkToFit="false"/>
      <protection locked="true" hidden="false"/>
    </xf>
    <xf numFmtId="164" fontId="22" fillId="10" borderId="28" xfId="0" applyFont="true" applyBorder="true" applyAlignment="true" applyProtection="true">
      <alignment horizontal="center" vertical="center" textRotation="0" wrapText="true" indent="0" shrinkToFit="false"/>
      <protection locked="true" hidden="false"/>
    </xf>
    <xf numFmtId="166" fontId="22" fillId="10" borderId="28" xfId="15" applyFont="true" applyBorder="true" applyAlignment="true" applyProtection="true">
      <alignment horizontal="center" vertical="center" textRotation="0" wrapText="true" indent="0" shrinkToFit="false"/>
      <protection locked="true" hidden="false"/>
    </xf>
    <xf numFmtId="166" fontId="22" fillId="10" borderId="29" xfId="15" applyFont="true" applyBorder="true" applyAlignment="true" applyProtection="true">
      <alignment horizontal="center" vertical="center" textRotation="0" wrapText="true" indent="0" shrinkToFit="false"/>
      <protection locked="true" hidden="false"/>
    </xf>
    <xf numFmtId="175" fontId="22" fillId="10" borderId="27" xfId="19" applyFont="true" applyBorder="true" applyAlignment="true" applyProtection="true">
      <alignment horizontal="center" vertical="center" textRotation="0" wrapText="true" indent="0" shrinkToFit="false"/>
      <protection locked="true" hidden="false"/>
    </xf>
    <xf numFmtId="166" fontId="22" fillId="10" borderId="27" xfId="15" applyFont="true" applyBorder="true" applyAlignment="true" applyProtection="true">
      <alignment horizontal="center" vertical="center" textRotation="0" wrapText="true" indent="0" shrinkToFit="false"/>
      <protection locked="true" hidden="false"/>
    </xf>
    <xf numFmtId="164" fontId="22" fillId="10" borderId="27" xfId="15" applyFont="true" applyBorder="true" applyAlignment="true" applyProtection="true">
      <alignment horizontal="center" vertical="center" textRotation="0" wrapText="true" indent="0" shrinkToFit="false"/>
      <protection locked="true" hidden="false"/>
    </xf>
    <xf numFmtId="164" fontId="22" fillId="10" borderId="30" xfId="15" applyFont="true" applyBorder="true" applyAlignment="true" applyProtection="true">
      <alignment horizontal="center" vertical="center" textRotation="0" wrapText="true" indent="0" shrinkToFit="false"/>
      <protection locked="true" hidden="false"/>
    </xf>
    <xf numFmtId="164" fontId="0" fillId="7" borderId="31" xfId="0" applyFont="false" applyBorder="true" applyAlignment="true" applyProtection="true">
      <alignment horizontal="general" vertical="center" textRotation="0" wrapText="false" indent="0" shrinkToFit="false"/>
      <protection locked="true" hidden="false"/>
    </xf>
    <xf numFmtId="164" fontId="0" fillId="3" borderId="32" xfId="0" applyFont="false" applyBorder="true" applyAlignment="true" applyProtection="true">
      <alignment horizontal="general" vertical="center" textRotation="0" wrapText="true" indent="0" shrinkToFit="false"/>
      <protection locked="true" hidden="false"/>
    </xf>
    <xf numFmtId="164" fontId="0" fillId="7" borderId="32" xfId="0" applyFont="true" applyBorder="true" applyAlignment="true" applyProtection="true">
      <alignment horizontal="general" vertical="center" textRotation="0" wrapText="true" indent="0" shrinkToFit="false"/>
      <protection locked="true" hidden="false"/>
    </xf>
    <xf numFmtId="176" fontId="0" fillId="7" borderId="33" xfId="0" applyFont="false" applyBorder="true" applyAlignment="true" applyProtection="true">
      <alignment horizontal="center" vertical="center" textRotation="0" wrapText="false" indent="0" shrinkToFit="false"/>
      <protection locked="true" hidden="false"/>
    </xf>
    <xf numFmtId="164" fontId="0" fillId="7" borderId="33" xfId="0" applyFont="false" applyBorder="true" applyAlignment="true" applyProtection="true">
      <alignment horizontal="center" vertical="center" textRotation="0" wrapText="false" indent="0" shrinkToFit="false"/>
      <protection locked="true" hidden="false"/>
    </xf>
    <xf numFmtId="166" fontId="0" fillId="7" borderId="33" xfId="15" applyFont="false" applyBorder="true" applyAlignment="true" applyProtection="true">
      <alignment horizontal="general" vertical="center" textRotation="0" wrapText="false" indent="0" shrinkToFit="false"/>
      <protection locked="true" hidden="false"/>
    </xf>
    <xf numFmtId="164" fontId="0" fillId="7" borderId="33" xfId="15" applyFont="false" applyBorder="true" applyAlignment="true" applyProtection="true">
      <alignment horizontal="center" vertical="center" textRotation="0" wrapText="false" indent="0" shrinkToFit="false"/>
      <protection locked="true" hidden="false"/>
    </xf>
    <xf numFmtId="166" fontId="0" fillId="3" borderId="34" xfId="15" applyFont="false" applyBorder="true" applyAlignment="true" applyProtection="true">
      <alignment horizontal="general" vertical="center" textRotation="0" wrapText="false" indent="0" shrinkToFit="false"/>
      <protection locked="true" hidden="false"/>
    </xf>
    <xf numFmtId="175" fontId="0" fillId="7" borderId="35" xfId="19" applyFont="false" applyBorder="true" applyAlignment="true" applyProtection="true">
      <alignment horizontal="center" vertical="center" textRotation="0" wrapText="false" indent="0" shrinkToFit="false"/>
      <protection locked="true" hidden="false"/>
    </xf>
    <xf numFmtId="166" fontId="0" fillId="3" borderId="33" xfId="15" applyFont="false" applyBorder="true" applyAlignment="true" applyProtection="true">
      <alignment horizontal="general" vertical="center" textRotation="0" wrapText="false" indent="0" shrinkToFit="false"/>
      <protection locked="true" hidden="false"/>
    </xf>
    <xf numFmtId="166" fontId="0" fillId="7" borderId="35" xfId="15" applyFont="false" applyBorder="true" applyAlignment="true" applyProtection="true">
      <alignment horizontal="center" vertical="center" textRotation="0" wrapText="false" indent="0" shrinkToFit="false"/>
      <protection locked="true" hidden="false"/>
    </xf>
    <xf numFmtId="164" fontId="0" fillId="7" borderId="35" xfId="15" applyFont="false" applyBorder="true" applyAlignment="true" applyProtection="true">
      <alignment horizontal="center" vertical="center" textRotation="0" wrapText="false" indent="0" shrinkToFit="false"/>
      <protection locked="true" hidden="false"/>
    </xf>
    <xf numFmtId="166" fontId="0" fillId="3" borderId="36" xfId="15" applyFont="false" applyBorder="true" applyAlignment="true" applyProtection="true">
      <alignment horizontal="general" vertical="center" textRotation="0" wrapText="false" indent="0" shrinkToFit="false"/>
      <protection locked="true" hidden="false"/>
    </xf>
    <xf numFmtId="166" fontId="0" fillId="3" borderId="37" xfId="15" applyFont="false" applyBorder="true" applyAlignment="true" applyProtection="true">
      <alignment horizontal="general" vertical="center" textRotation="0" wrapText="false" indent="0" shrinkToFit="false"/>
      <protection locked="true" hidden="false"/>
    </xf>
    <xf numFmtId="166" fontId="0" fillId="7" borderId="37" xfId="15" applyFont="false" applyBorder="true" applyAlignment="true" applyProtection="true">
      <alignment horizontal="center" vertical="center" textRotation="0" wrapText="false" indent="0" shrinkToFit="false"/>
      <protection locked="true" hidden="false"/>
    </xf>
    <xf numFmtId="166" fontId="0" fillId="3" borderId="38" xfId="15" applyFont="false" applyBorder="true" applyAlignment="true" applyProtection="true">
      <alignment horizontal="center" vertical="center" textRotation="0" wrapText="false" indent="0" shrinkToFit="false"/>
      <protection locked="true" hidden="false"/>
    </xf>
    <xf numFmtId="164" fontId="0" fillId="3" borderId="33" xfId="0" applyFont="false" applyBorder="true" applyAlignment="true" applyProtection="true">
      <alignment horizontal="general" vertical="center" textRotation="0" wrapText="true" indent="0" shrinkToFit="false"/>
      <protection locked="true" hidden="false"/>
    </xf>
    <xf numFmtId="164" fontId="0" fillId="7" borderId="33" xfId="0" applyFont="true" applyBorder="true" applyAlignment="true" applyProtection="true">
      <alignment horizontal="general" vertical="center" textRotation="0" wrapText="true" indent="0" shrinkToFit="false"/>
      <protection locked="true" hidden="false"/>
    </xf>
    <xf numFmtId="166" fontId="0" fillId="3" borderId="39" xfId="15" applyFont="false" applyBorder="true" applyAlignment="true" applyProtection="true">
      <alignment horizontal="general" vertical="center" textRotation="0" wrapText="false" indent="0" shrinkToFit="false"/>
      <protection locked="true" hidden="false"/>
    </xf>
    <xf numFmtId="175" fontId="0" fillId="7" borderId="31" xfId="19" applyFont="false" applyBorder="true" applyAlignment="true" applyProtection="true">
      <alignment horizontal="center" vertical="center" textRotation="0" wrapText="false" indent="0" shrinkToFit="false"/>
      <protection locked="true" hidden="false"/>
    </xf>
    <xf numFmtId="166" fontId="0" fillId="7" borderId="31" xfId="15" applyFont="false" applyBorder="true" applyAlignment="true" applyProtection="true">
      <alignment horizontal="center" vertical="center" textRotation="0" wrapText="false" indent="0" shrinkToFit="false"/>
      <protection locked="true" hidden="false"/>
    </xf>
    <xf numFmtId="164" fontId="0" fillId="7" borderId="31" xfId="15" applyFont="false" applyBorder="true" applyAlignment="true" applyProtection="true">
      <alignment horizontal="center" vertical="center" textRotation="0" wrapText="false" indent="0" shrinkToFit="false"/>
      <protection locked="true" hidden="false"/>
    </xf>
    <xf numFmtId="166" fontId="0" fillId="7" borderId="36" xfId="15" applyFont="false" applyBorder="true" applyAlignment="true" applyProtection="true">
      <alignment horizontal="center" vertical="center" textRotation="0" wrapText="false" indent="0" shrinkToFit="false"/>
      <protection locked="true" hidden="false"/>
    </xf>
    <xf numFmtId="166" fontId="0" fillId="3" borderId="40" xfId="15" applyFont="false" applyBorder="true" applyAlignment="true" applyProtection="true">
      <alignment horizontal="center" vertical="center" textRotation="0" wrapText="false" indent="0" shrinkToFit="false"/>
      <protection locked="true" hidden="false"/>
    </xf>
    <xf numFmtId="164" fontId="0" fillId="7" borderId="41" xfId="0" applyFont="false" applyBorder="true" applyAlignment="true" applyProtection="true">
      <alignment horizontal="general" vertical="center" textRotation="0" wrapText="false" indent="0" shrinkToFit="false"/>
      <protection locked="true" hidden="false"/>
    </xf>
    <xf numFmtId="164" fontId="0" fillId="3" borderId="42" xfId="0" applyFont="false" applyBorder="true" applyAlignment="true" applyProtection="true">
      <alignment horizontal="general" vertical="center" textRotation="0" wrapText="true" indent="0" shrinkToFit="false"/>
      <protection locked="true" hidden="false"/>
    </xf>
    <xf numFmtId="164" fontId="0" fillId="7" borderId="42" xfId="0" applyFont="false" applyBorder="true" applyAlignment="true" applyProtection="true">
      <alignment horizontal="general" vertical="center" textRotation="0" wrapText="true" indent="0" shrinkToFit="false"/>
      <protection locked="true" hidden="false"/>
    </xf>
    <xf numFmtId="164" fontId="0" fillId="7" borderId="42" xfId="0" applyFont="false" applyBorder="true" applyAlignment="true" applyProtection="true">
      <alignment horizontal="center" vertical="center" textRotation="0" wrapText="false" indent="0" shrinkToFit="false"/>
      <protection locked="true" hidden="false"/>
    </xf>
    <xf numFmtId="166" fontId="0" fillId="7" borderId="42" xfId="15" applyFont="false" applyBorder="true" applyAlignment="true" applyProtection="true">
      <alignment horizontal="general" vertical="center" textRotation="0" wrapText="false" indent="0" shrinkToFit="false"/>
      <protection locked="true" hidden="false"/>
    </xf>
    <xf numFmtId="164" fontId="0" fillId="7" borderId="42" xfId="15" applyFont="false" applyBorder="true" applyAlignment="true" applyProtection="true">
      <alignment horizontal="center" vertical="center" textRotation="0" wrapText="false" indent="0" shrinkToFit="false"/>
      <protection locked="true" hidden="false"/>
    </xf>
    <xf numFmtId="166" fontId="0" fillId="3" borderId="43" xfId="15" applyFont="false" applyBorder="true" applyAlignment="true" applyProtection="true">
      <alignment horizontal="general" vertical="center" textRotation="0" wrapText="false" indent="0" shrinkToFit="false"/>
      <protection locked="true" hidden="false"/>
    </xf>
    <xf numFmtId="166" fontId="0" fillId="3" borderId="42" xfId="15" applyFont="false" applyBorder="true" applyAlignment="true" applyProtection="true">
      <alignment horizontal="general" vertical="center" textRotation="0" wrapText="false" indent="0" shrinkToFit="false"/>
      <protection locked="true" hidden="false"/>
    </xf>
    <xf numFmtId="166" fontId="0" fillId="7" borderId="41" xfId="15" applyFont="false" applyBorder="true" applyAlignment="true" applyProtection="true">
      <alignment horizontal="center" vertical="center" textRotation="0" wrapText="false" indent="0" shrinkToFit="false"/>
      <protection locked="true" hidden="false"/>
    </xf>
    <xf numFmtId="164" fontId="0" fillId="7" borderId="41" xfId="15" applyFont="false" applyBorder="true" applyAlignment="true" applyProtection="true">
      <alignment horizontal="center" vertical="center" textRotation="0" wrapText="false" indent="0" shrinkToFit="false"/>
      <protection locked="true" hidden="false"/>
    </xf>
    <xf numFmtId="166" fontId="0" fillId="3" borderId="44" xfId="15" applyFont="false" applyBorder="true" applyAlignment="true" applyProtection="true">
      <alignment horizontal="general" vertical="center" textRotation="0" wrapText="false" indent="0" shrinkToFit="false"/>
      <protection locked="true" hidden="false"/>
    </xf>
    <xf numFmtId="166" fontId="0" fillId="7" borderId="44" xfId="15" applyFont="false" applyBorder="true" applyAlignment="true" applyProtection="true">
      <alignment horizontal="center" vertical="center" textRotation="0" wrapText="false" indent="0" shrinkToFit="false"/>
      <protection locked="true" hidden="false"/>
    </xf>
    <xf numFmtId="166" fontId="0" fillId="3" borderId="45" xfId="15" applyFont="false" applyBorder="true" applyAlignment="true" applyProtection="true">
      <alignment horizontal="center" vertical="center" textRotation="0" wrapText="false" indent="0" shrinkToFit="false"/>
      <protection locked="true" hidden="false"/>
    </xf>
    <xf numFmtId="166" fontId="22" fillId="10" borderId="25" xfId="15" applyFont="true" applyBorder="true" applyAlignment="true" applyProtection="true">
      <alignment horizontal="general" vertical="center" textRotation="0" wrapText="false" indent="0" shrinkToFit="false"/>
      <protection locked="true" hidden="false"/>
    </xf>
    <xf numFmtId="175" fontId="22" fillId="10" borderId="27" xfId="19" applyFont="true" applyBorder="true" applyAlignment="true" applyProtection="true">
      <alignment horizontal="general" vertical="center" textRotation="0" wrapText="false" indent="0" shrinkToFit="false"/>
      <protection locked="true" hidden="false"/>
    </xf>
    <xf numFmtId="166" fontId="22" fillId="10" borderId="29" xfId="15" applyFont="true" applyBorder="true" applyAlignment="true" applyProtection="true">
      <alignment horizontal="general" vertical="center" textRotation="0" wrapText="false" indent="0" shrinkToFit="false"/>
      <protection locked="true" hidden="false"/>
    </xf>
    <xf numFmtId="166" fontId="22" fillId="10" borderId="27" xfId="15" applyFont="true" applyBorder="true" applyAlignment="true" applyProtection="true">
      <alignment horizontal="general" vertical="center" textRotation="0" wrapText="false" indent="0" shrinkToFit="false"/>
      <protection locked="true" hidden="false"/>
    </xf>
    <xf numFmtId="164" fontId="22" fillId="10" borderId="27" xfId="15" applyFont="true" applyBorder="true" applyAlignment="true" applyProtection="true">
      <alignment horizontal="general" vertical="center" textRotation="0" wrapText="false" indent="0" shrinkToFit="false"/>
      <protection locked="true" hidden="false"/>
    </xf>
    <xf numFmtId="166" fontId="22" fillId="10" borderId="46" xfId="15" applyFont="true" applyBorder="true" applyAlignment="true" applyProtection="true">
      <alignment horizontal="general" vertical="center" textRotation="0" wrapText="false" indent="0" shrinkToFit="false"/>
      <protection locked="true" hidden="false"/>
    </xf>
    <xf numFmtId="166" fontId="22" fillId="10" borderId="29" xfId="15" applyFont="true" applyBorder="true" applyAlignment="true" applyProtection="true">
      <alignment horizontal="center" vertical="center" textRotation="0" wrapText="false" indent="0" shrinkToFit="false"/>
      <protection locked="true" hidden="false"/>
    </xf>
    <xf numFmtId="166" fontId="22" fillId="10" borderId="24" xfId="15" applyFont="true" applyBorder="true" applyAlignment="true" applyProtection="true">
      <alignment horizontal="center" vertical="center" textRotation="0" wrapText="false" indent="0" shrinkToFit="false"/>
      <protection locked="true" hidden="false"/>
    </xf>
    <xf numFmtId="164" fontId="22" fillId="0" borderId="0" xfId="0" applyFont="true" applyBorder="false" applyAlignment="true" applyProtection="true">
      <alignment horizontal="center" vertical="center" textRotation="0" wrapText="false" indent="0" shrinkToFit="false"/>
      <protection locked="true" hidden="false"/>
    </xf>
    <xf numFmtId="164" fontId="30" fillId="0" borderId="47" xfId="0" applyFont="true" applyBorder="true" applyAlignment="true" applyProtection="true">
      <alignment horizontal="left" vertical="center" textRotation="0" wrapText="true" indent="0" shrinkToFit="false"/>
      <protection locked="true" hidden="false"/>
    </xf>
    <xf numFmtId="166" fontId="22" fillId="0" borderId="0" xfId="15" applyFont="true" applyBorder="true" applyAlignment="true" applyProtection="true">
      <alignment horizontal="general" vertical="center" textRotation="0" wrapText="false" indent="0" shrinkToFit="false"/>
      <protection locked="true" hidden="false"/>
    </xf>
    <xf numFmtId="175" fontId="22" fillId="0" borderId="0" xfId="19" applyFont="true" applyBorder="true" applyAlignment="true" applyProtection="true">
      <alignment horizontal="general" vertical="center" textRotation="0" wrapText="false" indent="0" shrinkToFit="false"/>
      <protection locked="true" hidden="false"/>
    </xf>
    <xf numFmtId="164" fontId="22" fillId="0" borderId="0" xfId="15" applyFont="true" applyBorder="true" applyAlignment="true" applyProtection="true">
      <alignment horizontal="general" vertical="center" textRotation="0" wrapText="false" indent="0" shrinkToFit="false"/>
      <protection locked="true" hidden="false"/>
    </xf>
    <xf numFmtId="166" fontId="22" fillId="0" borderId="0" xfId="15" applyFont="true" applyBorder="true" applyAlignment="true" applyProtection="true">
      <alignment horizontal="center" vertical="center" textRotation="0" wrapText="false" indent="0" shrinkToFit="false"/>
      <protection locked="true" hidden="false"/>
    </xf>
    <xf numFmtId="166" fontId="0" fillId="0" borderId="0" xfId="15" applyFont="false" applyBorder="true" applyAlignment="true" applyProtection="true">
      <alignment horizontal="general" vertical="bottom" textRotation="0" wrapText="false" indent="0" shrinkToFit="false"/>
      <protection locked="true" hidden="false"/>
    </xf>
    <xf numFmtId="177" fontId="29" fillId="3" borderId="0" xfId="0" applyFont="true" applyBorder="false" applyAlignment="true" applyProtection="true">
      <alignment horizontal="center" vertical="bottom" textRotation="0" wrapText="false" indent="0" shrinkToFit="false"/>
      <protection locked="true" hidden="false"/>
    </xf>
    <xf numFmtId="175" fontId="22" fillId="10" borderId="24" xfId="19" applyFont="true" applyBorder="true" applyAlignment="true" applyProtection="true">
      <alignment horizontal="center" vertical="bottom" textRotation="0" wrapText="false" indent="0" shrinkToFit="false"/>
      <protection locked="true" hidden="false"/>
    </xf>
    <xf numFmtId="164" fontId="22" fillId="10" borderId="25" xfId="0" applyFont="true" applyBorder="true" applyAlignment="true" applyProtection="true">
      <alignment horizontal="center" vertical="center" textRotation="0" wrapText="false" indent="0" shrinkToFit="false"/>
      <protection locked="true" hidden="false"/>
    </xf>
    <xf numFmtId="164" fontId="22" fillId="10" borderId="24" xfId="0" applyFont="true" applyBorder="true" applyAlignment="true" applyProtection="true">
      <alignment horizontal="center" vertical="center" textRotation="0" wrapText="true" indent="0" shrinkToFit="false"/>
      <protection locked="true" hidden="false"/>
    </xf>
    <xf numFmtId="166" fontId="22" fillId="10" borderId="48" xfId="15" applyFont="true" applyBorder="true" applyAlignment="true" applyProtection="true">
      <alignment horizontal="center" vertical="center" textRotation="0" wrapText="true" indent="0" shrinkToFit="false"/>
      <protection locked="true" hidden="false"/>
    </xf>
    <xf numFmtId="166" fontId="0" fillId="4" borderId="18" xfId="15" applyFont="true" applyBorder="true" applyAlignment="true" applyProtection="true">
      <alignment horizontal="center" vertical="bottom" textRotation="0" wrapText="false" indent="0" shrinkToFit="false"/>
      <protection locked="true" hidden="false"/>
    </xf>
    <xf numFmtId="166" fontId="0" fillId="4" borderId="49" xfId="15" applyFont="true" applyBorder="true" applyAlignment="true" applyProtection="true">
      <alignment horizontal="center" vertical="bottom" textRotation="0" wrapText="false" indent="0" shrinkToFit="false"/>
      <protection locked="true" hidden="false"/>
    </xf>
    <xf numFmtId="164" fontId="22" fillId="10" borderId="25" xfId="0" applyFont="true" applyBorder="true" applyAlignment="true" applyProtection="true">
      <alignment horizontal="center" vertical="center" textRotation="0" wrapText="true" indent="0" shrinkToFit="false"/>
      <protection locked="true" hidden="false"/>
    </xf>
    <xf numFmtId="164" fontId="22" fillId="10" borderId="26" xfId="0" applyFont="true" applyBorder="true" applyAlignment="true" applyProtection="true">
      <alignment horizontal="center" vertical="center" textRotation="0" wrapText="true" indent="0" shrinkToFit="false"/>
      <protection locked="true" hidden="false"/>
    </xf>
    <xf numFmtId="166" fontId="0" fillId="4" borderId="50" xfId="15" applyFont="true" applyBorder="true" applyAlignment="true" applyProtection="true">
      <alignment horizontal="center" vertical="bottom" textRotation="0" wrapText="false" indent="0" shrinkToFit="false"/>
      <protection locked="true" hidden="false"/>
    </xf>
    <xf numFmtId="166" fontId="0" fillId="4" borderId="22" xfId="15" applyFont="true" applyBorder="true" applyAlignment="true" applyProtection="true">
      <alignment horizontal="center" vertical="bottom" textRotation="0" wrapText="false" indent="0" shrinkToFit="false"/>
      <protection locked="true" hidden="false"/>
    </xf>
    <xf numFmtId="166" fontId="22" fillId="10" borderId="26" xfId="15" applyFont="true" applyBorder="true" applyAlignment="true" applyProtection="true">
      <alignment horizontal="center" vertical="center" textRotation="0" wrapText="true" indent="0" shrinkToFit="false"/>
      <protection locked="true" hidden="false"/>
    </xf>
    <xf numFmtId="177" fontId="0" fillId="3" borderId="35" xfId="0" applyFont="false" applyBorder="true" applyAlignment="true" applyProtection="true">
      <alignment horizontal="general" vertical="center" textRotation="0" wrapText="false" indent="0" shrinkToFit="false"/>
      <protection locked="true" hidden="false"/>
    </xf>
    <xf numFmtId="166" fontId="0" fillId="3" borderId="32" xfId="15" applyFont="false" applyBorder="true" applyAlignment="true" applyProtection="true">
      <alignment horizontal="center" vertical="center" textRotation="0" wrapText="false" indent="0" shrinkToFit="false"/>
      <protection locked="true" hidden="false"/>
    </xf>
    <xf numFmtId="166" fontId="0" fillId="3" borderId="32" xfId="15" applyFont="false" applyBorder="true" applyAlignment="true" applyProtection="true">
      <alignment horizontal="general" vertical="center" textRotation="0" wrapText="false" indent="0" shrinkToFit="false"/>
      <protection locked="true" hidden="false"/>
    </xf>
    <xf numFmtId="166" fontId="0" fillId="3" borderId="34" xfId="15" applyFont="false" applyBorder="true" applyAlignment="true" applyProtection="true">
      <alignment horizontal="center" vertical="center" textRotation="0" wrapText="false" indent="0" shrinkToFit="false"/>
      <protection locked="true" hidden="false"/>
    </xf>
    <xf numFmtId="166" fontId="0" fillId="10" borderId="38" xfId="15" applyFont="false" applyBorder="true" applyAlignment="true" applyProtection="true">
      <alignment horizontal="general" vertical="center" textRotation="0" wrapText="false" indent="0" shrinkToFit="false"/>
      <protection locked="true" hidden="false"/>
    </xf>
    <xf numFmtId="166" fontId="0" fillId="10" borderId="40" xfId="15" applyFont="false" applyBorder="true" applyAlignment="true" applyProtection="true">
      <alignment horizontal="center" vertical="center" textRotation="0" wrapText="false" indent="0" shrinkToFit="false"/>
      <protection locked="true" hidden="false"/>
    </xf>
    <xf numFmtId="166" fontId="0" fillId="3" borderId="51" xfId="15" applyFont="false" applyBorder="true" applyAlignment="true" applyProtection="true">
      <alignment horizontal="center" vertical="center" textRotation="0" wrapText="false" indent="0" shrinkToFit="false"/>
      <protection locked="true" hidden="false"/>
    </xf>
    <xf numFmtId="166" fontId="0" fillId="3" borderId="33" xfId="15" applyFont="false" applyBorder="true" applyAlignment="true" applyProtection="true">
      <alignment horizontal="center" vertical="center" textRotation="0" wrapText="false" indent="0" shrinkToFit="false"/>
      <protection locked="true" hidden="false"/>
    </xf>
    <xf numFmtId="166" fontId="0" fillId="3" borderId="0" xfId="0" applyFont="false" applyBorder="false" applyAlignment="true" applyProtection="true">
      <alignment horizontal="general" vertical="bottom" textRotation="0" wrapText="false" indent="0" shrinkToFit="false"/>
      <protection locked="true" hidden="false"/>
    </xf>
    <xf numFmtId="177" fontId="0" fillId="3" borderId="31" xfId="0" applyFont="false" applyBorder="true" applyAlignment="true" applyProtection="true">
      <alignment horizontal="general" vertical="center" textRotation="0" wrapText="false" indent="0" shrinkToFit="false"/>
      <protection locked="true" hidden="false"/>
    </xf>
    <xf numFmtId="164" fontId="0" fillId="3" borderId="33" xfId="0" applyFont="false" applyBorder="true" applyAlignment="true" applyProtection="true">
      <alignment horizontal="general" vertical="center" textRotation="0" wrapText="false" indent="0" shrinkToFit="false"/>
      <protection locked="true" hidden="false"/>
    </xf>
    <xf numFmtId="166" fontId="0" fillId="3" borderId="39" xfId="15" applyFont="false" applyBorder="true" applyAlignment="true" applyProtection="true">
      <alignment horizontal="center" vertical="center" textRotation="0" wrapText="false" indent="0" shrinkToFit="false"/>
      <protection locked="true" hidden="false"/>
    </xf>
    <xf numFmtId="166" fontId="0" fillId="10" borderId="40" xfId="15" applyFont="false" applyBorder="true" applyAlignment="true" applyProtection="true">
      <alignment horizontal="general" vertical="center" textRotation="0" wrapText="false" indent="0" shrinkToFit="false"/>
      <protection locked="true" hidden="false"/>
    </xf>
    <xf numFmtId="164" fontId="0" fillId="3" borderId="41" xfId="0" applyFont="false" applyBorder="true" applyAlignment="true" applyProtection="true">
      <alignment horizontal="general" vertical="center" textRotation="0" wrapText="false" indent="0" shrinkToFit="false"/>
      <protection locked="true" hidden="false"/>
    </xf>
    <xf numFmtId="164" fontId="0" fillId="3" borderId="42" xfId="0" applyFont="false" applyBorder="true" applyAlignment="true" applyProtection="true">
      <alignment horizontal="general" vertical="center" textRotation="0" wrapText="false" indent="0" shrinkToFit="false"/>
      <protection locked="true" hidden="false"/>
    </xf>
    <xf numFmtId="166" fontId="0" fillId="3" borderId="42" xfId="15" applyFont="false" applyBorder="true" applyAlignment="true" applyProtection="true">
      <alignment horizontal="center" vertical="center" textRotation="0" wrapText="false" indent="0" shrinkToFit="false"/>
      <protection locked="true" hidden="false"/>
    </xf>
    <xf numFmtId="166" fontId="0" fillId="3" borderId="43" xfId="15" applyFont="false" applyBorder="true" applyAlignment="true" applyProtection="true">
      <alignment horizontal="center" vertical="center" textRotation="0" wrapText="false" indent="0" shrinkToFit="false"/>
      <protection locked="true" hidden="false"/>
    </xf>
    <xf numFmtId="166" fontId="0" fillId="10" borderId="45" xfId="15" applyFont="false" applyBorder="true" applyAlignment="true" applyProtection="true">
      <alignment horizontal="general" vertical="center" textRotation="0" wrapText="false" indent="0" shrinkToFit="false"/>
      <protection locked="true" hidden="false"/>
    </xf>
    <xf numFmtId="166" fontId="0" fillId="10" borderId="45" xfId="15" applyFont="false" applyBorder="true" applyAlignment="true" applyProtection="true">
      <alignment horizontal="center" vertical="center" textRotation="0" wrapText="false" indent="0" shrinkToFit="false"/>
      <protection locked="true" hidden="false"/>
    </xf>
    <xf numFmtId="166" fontId="0" fillId="3" borderId="52" xfId="15" applyFont="false" applyBorder="true" applyAlignment="true" applyProtection="true">
      <alignment horizontal="center" vertical="center" textRotation="0" wrapText="false" indent="0" shrinkToFit="false"/>
      <protection locked="true" hidden="false"/>
    </xf>
    <xf numFmtId="166" fontId="0" fillId="10" borderId="53" xfId="15" applyFont="false" applyBorder="true" applyAlignment="true" applyProtection="true">
      <alignment horizontal="general" vertical="center" textRotation="0" wrapText="false" indent="0" shrinkToFit="false"/>
      <protection locked="true" hidden="false"/>
    </xf>
    <xf numFmtId="166" fontId="22" fillId="10" borderId="27" xfId="15" applyFont="true" applyBorder="true" applyAlignment="true" applyProtection="true">
      <alignment horizontal="center" vertical="center" textRotation="0" wrapText="false" indent="0" shrinkToFit="false"/>
      <protection locked="true" hidden="false"/>
    </xf>
    <xf numFmtId="166" fontId="22" fillId="10" borderId="28" xfId="15" applyFont="true" applyBorder="true" applyAlignment="true" applyProtection="true">
      <alignment horizontal="center" vertical="center" textRotation="0" wrapText="false" indent="0" shrinkToFit="false"/>
      <protection locked="true" hidden="false"/>
    </xf>
    <xf numFmtId="166" fontId="22" fillId="10" borderId="28" xfId="15" applyFont="true" applyBorder="true" applyAlignment="true" applyProtection="true">
      <alignment horizontal="general" vertical="center" textRotation="0" wrapText="false" indent="0" shrinkToFit="false"/>
      <protection locked="true" hidden="false"/>
    </xf>
    <xf numFmtId="166" fontId="22" fillId="10" borderId="24" xfId="15" applyFont="true" applyBorder="true" applyAlignment="true" applyProtection="true">
      <alignment horizontal="general" vertical="center" textRotation="0" wrapText="false" indent="0" shrinkToFit="false"/>
      <protection locked="true" hidden="false"/>
    </xf>
    <xf numFmtId="166" fontId="22" fillId="10" borderId="54" xfId="15" applyFont="true" applyBorder="true" applyAlignment="true" applyProtection="true">
      <alignment horizontal="general" vertical="center" textRotation="0" wrapText="false" indent="0" shrinkToFit="false"/>
      <protection locked="true" hidden="false"/>
    </xf>
    <xf numFmtId="166" fontId="0" fillId="3" borderId="0" xfId="0" applyFont="false" applyBorder="false" applyAlignment="true" applyProtection="true">
      <alignment horizontal="center" vertical="bottom" textRotation="0" wrapText="false" indent="0" shrinkToFit="false"/>
      <protection locked="true" hidden="false"/>
    </xf>
    <xf numFmtId="165" fontId="31" fillId="3" borderId="0" xfId="17" applyFont="true" applyBorder="true" applyAlignment="true" applyProtection="true">
      <alignment horizontal="general" vertical="bottom" textRotation="0" wrapText="false" indent="0" shrinkToFit="false"/>
      <protection locked="true" hidden="false"/>
    </xf>
    <xf numFmtId="166" fontId="31" fillId="3" borderId="0" xfId="15" applyFont="true" applyBorder="true" applyAlignment="true" applyProtection="true">
      <alignment horizontal="general" vertical="bottom" textRotation="0" wrapText="false" indent="0" shrinkToFit="false"/>
      <protection locked="true" hidden="false"/>
    </xf>
    <xf numFmtId="165" fontId="31" fillId="3" borderId="0" xfId="15" applyFont="true" applyBorder="true" applyAlignment="true" applyProtection="true">
      <alignment horizontal="general" vertical="bottom" textRotation="0" wrapText="false" indent="0" shrinkToFit="false"/>
      <protection locked="true" hidden="false"/>
    </xf>
    <xf numFmtId="164" fontId="0" fillId="7" borderId="35" xfId="0" applyFont="false" applyBorder="true" applyAlignment="true" applyProtection="true">
      <alignment horizontal="general" vertical="bottom" textRotation="0" wrapText="false" indent="0" shrinkToFit="false"/>
      <protection locked="true" hidden="false"/>
    </xf>
    <xf numFmtId="164" fontId="0" fillId="3" borderId="55" xfId="24" applyFont="true" applyBorder="true" applyAlignment="true" applyProtection="true">
      <alignment horizontal="general" vertical="center" textRotation="0" wrapText="true" indent="0" shrinkToFit="false"/>
      <protection locked="true" hidden="false"/>
    </xf>
    <xf numFmtId="164" fontId="0" fillId="7" borderId="56" xfId="24" applyFont="true" applyBorder="true" applyAlignment="true" applyProtection="true">
      <alignment horizontal="general" vertical="center" textRotation="0" wrapText="true" indent="0" shrinkToFit="false"/>
      <protection locked="true" hidden="false"/>
    </xf>
    <xf numFmtId="164" fontId="0" fillId="7" borderId="32" xfId="0" applyFont="false" applyBorder="true" applyAlignment="true" applyProtection="true">
      <alignment horizontal="general" vertical="bottom" textRotation="0" wrapText="false" indent="0" shrinkToFit="false"/>
      <protection locked="true" hidden="false"/>
    </xf>
    <xf numFmtId="166" fontId="0" fillId="7" borderId="32" xfId="15" applyFont="false" applyBorder="true" applyAlignment="true" applyProtection="true">
      <alignment horizontal="general" vertical="bottom" textRotation="0" wrapText="false" indent="0" shrinkToFit="false"/>
      <protection locked="true" hidden="false"/>
    </xf>
    <xf numFmtId="166" fontId="0" fillId="3" borderId="32" xfId="15" applyFont="false" applyBorder="true" applyAlignment="true" applyProtection="true">
      <alignment horizontal="general" vertical="bottom" textRotation="0" wrapText="false" indent="0" shrinkToFit="false"/>
      <protection locked="true" hidden="false"/>
    </xf>
    <xf numFmtId="164" fontId="0" fillId="7" borderId="31" xfId="0" applyFont="false" applyBorder="true" applyAlignment="true" applyProtection="true">
      <alignment horizontal="general" vertical="bottom" textRotation="0" wrapText="false" indent="0" shrinkToFit="false"/>
      <protection locked="true" hidden="false"/>
    </xf>
    <xf numFmtId="164" fontId="0" fillId="7" borderId="33" xfId="24" applyFont="true" applyBorder="true" applyAlignment="true" applyProtection="true">
      <alignment horizontal="general" vertical="center" textRotation="0" wrapText="true" indent="0" shrinkToFit="false"/>
      <protection locked="true" hidden="false"/>
    </xf>
    <xf numFmtId="164" fontId="0" fillId="7" borderId="33" xfId="0" applyFont="true" applyBorder="true" applyAlignment="true" applyProtection="true">
      <alignment horizontal="general" vertical="bottom" textRotation="0" wrapText="false" indent="0" shrinkToFit="false"/>
      <protection locked="true" hidden="false"/>
    </xf>
    <xf numFmtId="166" fontId="0" fillId="7" borderId="33" xfId="15" applyFont="false" applyBorder="true" applyAlignment="true" applyProtection="true">
      <alignment horizontal="general" vertical="bottom" textRotation="0" wrapText="false" indent="0" shrinkToFit="false"/>
      <protection locked="true" hidden="false"/>
    </xf>
    <xf numFmtId="166" fontId="0" fillId="3" borderId="33" xfId="15" applyFont="false" applyBorder="true" applyAlignment="true" applyProtection="true">
      <alignment horizontal="general" vertical="bottom" textRotation="0" wrapText="false" indent="0" shrinkToFit="false"/>
      <protection locked="true" hidden="false"/>
    </xf>
    <xf numFmtId="164" fontId="0" fillId="3" borderId="1" xfId="0" applyFont="true" applyBorder="true" applyAlignment="true" applyProtection="true">
      <alignment horizontal="general" vertical="bottom" textRotation="0" wrapText="false" indent="0" shrinkToFit="false"/>
      <protection locked="true" hidden="false"/>
    </xf>
    <xf numFmtId="164" fontId="22" fillId="3" borderId="24" xfId="0" applyFont="true" applyBorder="true" applyAlignment="true" applyProtection="true">
      <alignment horizontal="right" vertical="bottom" textRotation="0" wrapText="false" indent="0" shrinkToFit="false"/>
      <protection locked="true" hidden="false"/>
    </xf>
    <xf numFmtId="166" fontId="22" fillId="3" borderId="24" xfId="15" applyFont="true" applyBorder="true" applyAlignment="true" applyProtection="true">
      <alignment horizontal="general" vertical="bottom" textRotation="0" wrapText="false" indent="0" shrinkToFit="false"/>
      <protection locked="true" hidden="false"/>
    </xf>
    <xf numFmtId="164" fontId="0" fillId="3" borderId="35" xfId="0" applyFont="true" applyBorder="true" applyAlignment="true" applyProtection="true">
      <alignment horizontal="left" vertical="center" textRotation="0" wrapText="true" indent="1" shrinkToFit="false"/>
      <protection locked="true" hidden="false"/>
    </xf>
    <xf numFmtId="164" fontId="0" fillId="7" borderId="32" xfId="0" applyFont="true" applyBorder="true" applyAlignment="true" applyProtection="true">
      <alignment horizontal="left" vertical="center" textRotation="0" wrapText="true" indent="1" shrinkToFit="false"/>
      <protection locked="true" hidden="false"/>
    </xf>
    <xf numFmtId="164" fontId="0" fillId="3" borderId="31" xfId="0" applyFont="true" applyBorder="true" applyAlignment="true" applyProtection="true">
      <alignment horizontal="left" vertical="center" textRotation="0" wrapText="true" indent="1" shrinkToFit="false"/>
      <protection locked="true" hidden="false"/>
    </xf>
    <xf numFmtId="164" fontId="0" fillId="7" borderId="33" xfId="0" applyFont="true" applyBorder="true" applyAlignment="true" applyProtection="true">
      <alignment horizontal="left" vertical="center" textRotation="0" wrapText="true" indent="1" shrinkToFit="false"/>
      <protection locked="true" hidden="false"/>
    </xf>
    <xf numFmtId="164" fontId="0" fillId="3" borderId="41" xfId="0" applyFont="false" applyBorder="true" applyAlignment="true" applyProtection="true">
      <alignment horizontal="left" vertical="center" textRotation="0" wrapText="true" indent="1" shrinkToFit="false"/>
      <protection locked="true" hidden="false"/>
    </xf>
    <xf numFmtId="164" fontId="0" fillId="7" borderId="42" xfId="0" applyFont="false" applyBorder="true" applyAlignment="true" applyProtection="true">
      <alignment horizontal="left" vertical="center" textRotation="0" wrapText="true" indent="1" shrinkToFit="false"/>
      <protection locked="true" hidden="false"/>
    </xf>
    <xf numFmtId="164" fontId="0" fillId="3" borderId="33" xfId="0" applyFont="false" applyBorder="true" applyAlignment="true" applyProtection="true">
      <alignment horizontal="general" vertical="bottom" textRotation="0" wrapText="false" indent="0" shrinkToFit="false"/>
      <protection locked="true" hidden="false"/>
    </xf>
    <xf numFmtId="164" fontId="0" fillId="7" borderId="57" xfId="0" applyFont="false" applyBorder="true" applyAlignment="true" applyProtection="true">
      <alignment horizontal="general" vertical="bottom" textRotation="0" wrapText="false" indent="0" shrinkToFit="false"/>
      <protection locked="true" hidden="false"/>
    </xf>
    <xf numFmtId="164" fontId="0" fillId="3" borderId="42" xfId="0" applyFont="false" applyBorder="true" applyAlignment="true" applyProtection="true">
      <alignment horizontal="general" vertical="bottom" textRotation="0" wrapText="false" indent="0" shrinkToFit="false"/>
      <protection locked="true" hidden="false"/>
    </xf>
    <xf numFmtId="164" fontId="0" fillId="7" borderId="58" xfId="0" applyFont="false" applyBorder="true" applyAlignment="true" applyProtection="true">
      <alignment horizontal="general" vertical="bottom" textRotation="0" wrapText="false" indent="0" shrinkToFit="false"/>
      <protection locked="true" hidden="false"/>
    </xf>
    <xf numFmtId="166" fontId="0" fillId="7" borderId="58" xfId="15" applyFont="false" applyBorder="true" applyAlignment="true" applyProtection="true">
      <alignment horizontal="general" vertical="bottom" textRotation="0" wrapText="false" indent="0" shrinkToFit="false"/>
      <protection locked="true" hidden="false"/>
    </xf>
    <xf numFmtId="166" fontId="0" fillId="3" borderId="58" xfId="15" applyFont="false" applyBorder="true" applyAlignment="true" applyProtection="true">
      <alignment horizontal="general" vertical="bottom" textRotation="0" wrapText="false" indent="0" shrinkToFit="false"/>
      <protection locked="true" hidden="false"/>
    </xf>
    <xf numFmtId="164" fontId="22" fillId="10" borderId="25" xfId="0" applyFont="true" applyBorder="true" applyAlignment="true" applyProtection="true">
      <alignment horizontal="general" vertical="bottom" textRotation="0" wrapText="false" indent="0" shrinkToFit="false"/>
      <protection locked="true" hidden="false"/>
    </xf>
    <xf numFmtId="164" fontId="22" fillId="10" borderId="24" xfId="0" applyFont="true" applyBorder="true" applyAlignment="true" applyProtection="true">
      <alignment horizontal="general" vertical="bottom" textRotation="0" wrapText="false" indent="0" shrinkToFit="false"/>
      <protection locked="true" hidden="false"/>
    </xf>
    <xf numFmtId="164" fontId="36" fillId="3" borderId="0" xfId="0" applyFont="true" applyBorder="false" applyAlignment="true" applyProtection="true">
      <alignment horizontal="general" vertical="bottom" textRotation="0" wrapText="false" indent="0" shrinkToFit="false"/>
      <protection locked="true" hidden="false"/>
    </xf>
    <xf numFmtId="164" fontId="0" fillId="10" borderId="0" xfId="0" applyFont="false" applyBorder="false" applyAlignment="true" applyProtection="true">
      <alignment horizontal="general" vertical="bottom" textRotation="0" wrapText="false" indent="0" shrinkToFit="false"/>
      <protection locked="true" hidden="false"/>
    </xf>
    <xf numFmtId="177" fontId="0" fillId="3" borderId="33" xfId="0" applyFont="false" applyBorder="true" applyAlignment="true" applyProtection="true">
      <alignment horizontal="general" vertical="bottom" textRotation="0" wrapText="false" indent="0" shrinkToFit="false"/>
      <protection locked="true" hidden="false"/>
    </xf>
    <xf numFmtId="164" fontId="0" fillId="7" borderId="33" xfId="0" applyFont="true" applyBorder="true" applyAlignment="true" applyProtection="true">
      <alignment horizontal="general" vertical="bottom" textRotation="0" wrapText="true" indent="0" shrinkToFit="false"/>
      <protection locked="true" hidden="false"/>
    </xf>
    <xf numFmtId="164" fontId="0" fillId="3" borderId="58" xfId="0" applyFont="false" applyBorder="true" applyAlignment="true" applyProtection="true">
      <alignment horizontal="general" vertical="bottom" textRotation="0" wrapText="false" indent="0" shrinkToFit="false"/>
      <protection locked="true" hidden="false"/>
    </xf>
    <xf numFmtId="164" fontId="0" fillId="7" borderId="0" xfId="0" applyFont="true" applyBorder="false" applyAlignment="true" applyProtection="true">
      <alignment horizontal="general" vertical="bottom" textRotation="0" wrapText="false" indent="0" shrinkToFit="false"/>
      <protection locked="true" hidden="false"/>
    </xf>
  </cellXfs>
  <cellStyles count="14">
    <cellStyle name="Normal" xfId="0" builtinId="0"/>
    <cellStyle name="Comma" xfId="15" builtinId="3"/>
    <cellStyle name="Comma [0]" xfId="16" builtinId="6"/>
    <cellStyle name="Currency" xfId="17" builtinId="4"/>
    <cellStyle name="Currency [0]" xfId="18" builtinId="7"/>
    <cellStyle name="Percent" xfId="19" builtinId="5"/>
    <cellStyle name="Hiperlink 2" xfId="21"/>
    <cellStyle name="Moeda 2" xfId="22"/>
    <cellStyle name="Normal 2" xfId="23"/>
    <cellStyle name="Normal 2 2" xfId="24"/>
    <cellStyle name="Vírgula 2" xfId="25"/>
    <cellStyle name="Excel Built-in TableStyleLight1" xfId="26"/>
    <cellStyle name="Excel Built-in TableStyleLight1 2" xfId="27"/>
    <cellStyle name="*unknown*" xfId="20" builtinId="8"/>
  </cellStyles>
  <dxfs count="4">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colors>
    <indexedColors>
      <rgbColor rgb="FF000000"/>
      <rgbColor rgb="FFFFFFFF"/>
      <rgbColor rgb="FFFF0000"/>
      <rgbColor rgb="FF00FF00"/>
      <rgbColor rgb="FF0000FF"/>
      <rgbColor rgb="FFFFFF00"/>
      <rgbColor rgb="FFFF00FF"/>
      <rgbColor rgb="FF00FFFF"/>
      <rgbColor rgb="FF9C0006"/>
      <rgbColor rgb="FF006100"/>
      <rgbColor rgb="FF000080"/>
      <rgbColor rgb="FF808000"/>
      <rgbColor rgb="FF800080"/>
      <rgbColor rgb="FF008080"/>
      <rgbColor rgb="FFC0C0C0"/>
      <rgbColor rgb="FF808080"/>
      <rgbColor rgb="FF9999FF"/>
      <rgbColor rgb="FF993366"/>
      <rgbColor rgb="FFFFFFD7"/>
      <rgbColor rgb="FFC6EFCE"/>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9D9D9"/>
      <rgbColor rgb="FFCCFFCC"/>
      <rgbColor rgb="FFFFFDD7"/>
      <rgbColor rgb="FF99CCFF"/>
      <rgbColor rgb="FFFF99CC"/>
      <rgbColor rgb="FFCC99FF"/>
      <rgbColor rgb="FFFFC7CE"/>
      <rgbColor rgb="FF3366FF"/>
      <rgbColor rgb="FF33CCCC"/>
      <rgbColor rgb="FF99CC00"/>
      <rgbColor rgb="FFFFCC00"/>
      <rgbColor rgb="FFFF9900"/>
      <rgbColor rgb="FFFF6600"/>
      <rgbColor rgb="FF666699"/>
      <rgbColor rgb="FF969696"/>
      <rgbColor rgb="FF003366"/>
      <rgbColor rgb="FF339966"/>
      <rgbColor rgb="FF003300"/>
      <rgbColor rgb="FF333300"/>
      <rgbColor rgb="FFFF40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4.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0</xdr:col>
      <xdr:colOff>333360</xdr:colOff>
      <xdr:row>0</xdr:row>
      <xdr:rowOff>190440</xdr:rowOff>
    </xdr:from>
    <xdr:to>
      <xdr:col>1</xdr:col>
      <xdr:colOff>440280</xdr:colOff>
      <xdr:row>0</xdr:row>
      <xdr:rowOff>1249560</xdr:rowOff>
    </xdr:to>
    <xdr:pic>
      <xdr:nvPicPr>
        <xdr:cNvPr id="0" name="Imagem 1" descr=""/>
        <xdr:cNvPicPr/>
      </xdr:nvPicPr>
      <xdr:blipFill>
        <a:blip r:embed="rId1"/>
        <a:stretch/>
      </xdr:blipFill>
      <xdr:spPr>
        <a:xfrm>
          <a:off x="333360" y="190440"/>
          <a:ext cx="999720" cy="1059120"/>
        </a:xfrm>
        <a:prstGeom prst="rect">
          <a:avLst/>
        </a:prstGeom>
        <a:ln w="0">
          <a:noFill/>
        </a:ln>
      </xdr:spPr>
    </xdr:pic>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vmlDrawing" Target="../drawings/vmlDrawing4.v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vmlDrawing" Target="../drawings/vmlDrawing5.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true" showOutlineSymbols="true" defaultGridColor="true" view="pageBreakPreview" topLeftCell="A130" colorId="64" zoomScale="100" zoomScaleNormal="95" zoomScalePageLayoutView="100" workbookViewId="0">
      <selection pane="topLeft" activeCell="A13" activeCellId="0" sqref="A13"/>
    </sheetView>
  </sheetViews>
  <sheetFormatPr defaultColWidth="8.5625" defaultRowHeight="15" zeroHeight="false" outlineLevelRow="0" outlineLevelCol="0"/>
  <cols>
    <col collapsed="false" customWidth="true" hidden="false" outlineLevel="0" max="1" min="1" style="1" width="12.67"/>
    <col collapsed="false" customWidth="true" hidden="false" outlineLevel="0" max="2" min="2" style="1" width="12"/>
    <col collapsed="false" customWidth="true" hidden="false" outlineLevel="0" max="3" min="3" style="1" width="14.56"/>
    <col collapsed="false" customWidth="true" hidden="false" outlineLevel="0" max="4" min="4" style="1" width="13.56"/>
    <col collapsed="false" customWidth="true" hidden="false" outlineLevel="0" max="5" min="5" style="1" width="9"/>
    <col collapsed="false" customWidth="true" hidden="false" outlineLevel="0" max="6" min="6" style="1" width="20.33"/>
    <col collapsed="false" customWidth="true" hidden="false" outlineLevel="0" max="7" min="7" style="1" width="15.66"/>
    <col collapsed="false" customWidth="true" hidden="false" outlineLevel="0" max="8" min="8" style="1" width="19.44"/>
    <col collapsed="false" customWidth="true" hidden="false" outlineLevel="0" max="9" min="9" style="1" width="15.88"/>
    <col collapsed="false" customWidth="true" hidden="false" outlineLevel="0" max="10" min="10" style="1" width="35.44"/>
    <col collapsed="false" customWidth="true" hidden="false" outlineLevel="0" max="11" min="11" style="1" width="25.33"/>
    <col collapsed="false" customWidth="true" hidden="false" outlineLevel="0" max="12" min="12" style="2" width="19.11"/>
    <col collapsed="false" customWidth="true" hidden="false" outlineLevel="0" max="13" min="13" style="3" width="20"/>
    <col collapsed="false" customWidth="true" hidden="false" outlineLevel="0" max="14" min="14" style="2" width="20"/>
    <col collapsed="false" customWidth="true" hidden="false" outlineLevel="0" max="15" min="15" style="3" width="20"/>
    <col collapsed="false" customWidth="false" hidden="false" outlineLevel="0" max="16" min="16" style="3" width="8.56"/>
    <col collapsed="false" customWidth="true" hidden="false" outlineLevel="0" max="17" min="17" style="4" width="16.11"/>
    <col collapsed="false" customWidth="true" hidden="false" outlineLevel="0" max="18" min="18" style="4" width="15.56"/>
    <col collapsed="false" customWidth="true" hidden="false" outlineLevel="0" max="19" min="19" style="4" width="19.44"/>
    <col collapsed="false" customWidth="false" hidden="false" outlineLevel="0" max="256" min="20" style="4" width="8.56"/>
    <col collapsed="false" customWidth="true" hidden="false" outlineLevel="0" max="257" min="257" style="4" width="12.67"/>
    <col collapsed="false" customWidth="true" hidden="false" outlineLevel="0" max="258" min="258" style="4" width="12"/>
    <col collapsed="false" customWidth="true" hidden="false" outlineLevel="0" max="259" min="259" style="4" width="14.56"/>
    <col collapsed="false" customWidth="true" hidden="false" outlineLevel="0" max="260" min="260" style="4" width="13.56"/>
    <col collapsed="false" customWidth="true" hidden="false" outlineLevel="0" max="261" min="261" style="4" width="9"/>
    <col collapsed="false" customWidth="true" hidden="false" outlineLevel="0" max="262" min="262" style="4" width="20.33"/>
    <col collapsed="false" customWidth="true" hidden="false" outlineLevel="0" max="263" min="263" style="4" width="15.66"/>
    <col collapsed="false" customWidth="true" hidden="false" outlineLevel="0" max="264" min="264" style="4" width="19.44"/>
    <col collapsed="false" customWidth="true" hidden="false" outlineLevel="0" max="265" min="265" style="4" width="13.11"/>
    <col collapsed="false" customWidth="true" hidden="false" outlineLevel="0" max="266" min="266" style="4" width="14.67"/>
    <col collapsed="false" customWidth="true" hidden="false" outlineLevel="0" max="267" min="267" style="4" width="20.33"/>
    <col collapsed="false" customWidth="true" hidden="false" outlineLevel="0" max="268" min="268" style="4" width="19.11"/>
    <col collapsed="false" customWidth="true" hidden="false" outlineLevel="0" max="271" min="269" style="4" width="20"/>
    <col collapsed="false" customWidth="false" hidden="false" outlineLevel="0" max="272" min="272" style="4" width="8.56"/>
    <col collapsed="false" customWidth="true" hidden="false" outlineLevel="0" max="273" min="273" style="4" width="16.11"/>
    <col collapsed="false" customWidth="true" hidden="false" outlineLevel="0" max="274" min="274" style="4" width="15.56"/>
    <col collapsed="false" customWidth="true" hidden="false" outlineLevel="0" max="275" min="275" style="4" width="19.44"/>
    <col collapsed="false" customWidth="false" hidden="false" outlineLevel="0" max="512" min="276" style="4" width="8.56"/>
    <col collapsed="false" customWidth="true" hidden="false" outlineLevel="0" max="513" min="513" style="4" width="12.67"/>
    <col collapsed="false" customWidth="true" hidden="false" outlineLevel="0" max="514" min="514" style="4" width="12"/>
    <col collapsed="false" customWidth="true" hidden="false" outlineLevel="0" max="515" min="515" style="4" width="14.56"/>
    <col collapsed="false" customWidth="true" hidden="false" outlineLevel="0" max="516" min="516" style="4" width="13.56"/>
    <col collapsed="false" customWidth="true" hidden="false" outlineLevel="0" max="517" min="517" style="4" width="9"/>
    <col collapsed="false" customWidth="true" hidden="false" outlineLevel="0" max="518" min="518" style="4" width="20.33"/>
    <col collapsed="false" customWidth="true" hidden="false" outlineLevel="0" max="519" min="519" style="4" width="15.66"/>
    <col collapsed="false" customWidth="true" hidden="false" outlineLevel="0" max="520" min="520" style="4" width="19.44"/>
    <col collapsed="false" customWidth="true" hidden="false" outlineLevel="0" max="521" min="521" style="4" width="13.11"/>
    <col collapsed="false" customWidth="true" hidden="false" outlineLevel="0" max="522" min="522" style="4" width="14.67"/>
    <col collapsed="false" customWidth="true" hidden="false" outlineLevel="0" max="523" min="523" style="4" width="20.33"/>
    <col collapsed="false" customWidth="true" hidden="false" outlineLevel="0" max="524" min="524" style="4" width="19.11"/>
    <col collapsed="false" customWidth="true" hidden="false" outlineLevel="0" max="527" min="525" style="4" width="20"/>
    <col collapsed="false" customWidth="false" hidden="false" outlineLevel="0" max="528" min="528" style="4" width="8.56"/>
    <col collapsed="false" customWidth="true" hidden="false" outlineLevel="0" max="529" min="529" style="4" width="16.11"/>
    <col collapsed="false" customWidth="true" hidden="false" outlineLevel="0" max="530" min="530" style="4" width="15.56"/>
    <col collapsed="false" customWidth="true" hidden="false" outlineLevel="0" max="531" min="531" style="4" width="19.44"/>
    <col collapsed="false" customWidth="false" hidden="false" outlineLevel="0" max="768" min="532" style="4" width="8.56"/>
    <col collapsed="false" customWidth="true" hidden="false" outlineLevel="0" max="769" min="769" style="4" width="12.67"/>
    <col collapsed="false" customWidth="true" hidden="false" outlineLevel="0" max="770" min="770" style="4" width="12"/>
    <col collapsed="false" customWidth="true" hidden="false" outlineLevel="0" max="771" min="771" style="4" width="14.56"/>
    <col collapsed="false" customWidth="true" hidden="false" outlineLevel="0" max="772" min="772" style="4" width="13.56"/>
    <col collapsed="false" customWidth="true" hidden="false" outlineLevel="0" max="773" min="773" style="4" width="9"/>
    <col collapsed="false" customWidth="true" hidden="false" outlineLevel="0" max="774" min="774" style="4" width="20.33"/>
    <col collapsed="false" customWidth="true" hidden="false" outlineLevel="0" max="775" min="775" style="4" width="15.66"/>
    <col collapsed="false" customWidth="true" hidden="false" outlineLevel="0" max="776" min="776" style="4" width="19.44"/>
    <col collapsed="false" customWidth="true" hidden="false" outlineLevel="0" max="777" min="777" style="4" width="13.11"/>
    <col collapsed="false" customWidth="true" hidden="false" outlineLevel="0" max="778" min="778" style="4" width="14.67"/>
    <col collapsed="false" customWidth="true" hidden="false" outlineLevel="0" max="779" min="779" style="4" width="20.33"/>
    <col collapsed="false" customWidth="true" hidden="false" outlineLevel="0" max="780" min="780" style="4" width="19.11"/>
    <col collapsed="false" customWidth="true" hidden="false" outlineLevel="0" max="783" min="781" style="4" width="20"/>
    <col collapsed="false" customWidth="false" hidden="false" outlineLevel="0" max="784" min="784" style="4" width="8.56"/>
    <col collapsed="false" customWidth="true" hidden="false" outlineLevel="0" max="785" min="785" style="4" width="16.11"/>
    <col collapsed="false" customWidth="true" hidden="false" outlineLevel="0" max="786" min="786" style="4" width="15.56"/>
    <col collapsed="false" customWidth="true" hidden="false" outlineLevel="0" max="787" min="787" style="4" width="19.44"/>
    <col collapsed="false" customWidth="false" hidden="false" outlineLevel="0" max="1024" min="788" style="4" width="8.56"/>
    <col collapsed="false" customWidth="true" hidden="false" outlineLevel="0" max="1025" min="1025" style="4" width="12.67"/>
    <col collapsed="false" customWidth="true" hidden="false" outlineLevel="0" max="1026" min="1026" style="4" width="12"/>
    <col collapsed="false" customWidth="true" hidden="false" outlineLevel="0" max="1027" min="1027" style="4" width="14.56"/>
    <col collapsed="false" customWidth="true" hidden="false" outlineLevel="0" max="1028" min="1028" style="4" width="13.56"/>
    <col collapsed="false" customWidth="true" hidden="false" outlineLevel="0" max="1029" min="1029" style="4" width="9"/>
    <col collapsed="false" customWidth="true" hidden="false" outlineLevel="0" max="1030" min="1030" style="4" width="20.33"/>
    <col collapsed="false" customWidth="true" hidden="false" outlineLevel="0" max="1031" min="1031" style="4" width="15.66"/>
    <col collapsed="false" customWidth="true" hidden="false" outlineLevel="0" max="1032" min="1032" style="4" width="19.44"/>
    <col collapsed="false" customWidth="true" hidden="false" outlineLevel="0" max="1033" min="1033" style="4" width="13.11"/>
    <col collapsed="false" customWidth="true" hidden="false" outlineLevel="0" max="1034" min="1034" style="4" width="14.67"/>
    <col collapsed="false" customWidth="true" hidden="false" outlineLevel="0" max="1035" min="1035" style="4" width="20.33"/>
    <col collapsed="false" customWidth="true" hidden="false" outlineLevel="0" max="1036" min="1036" style="4" width="19.11"/>
    <col collapsed="false" customWidth="true" hidden="false" outlineLevel="0" max="1039" min="1037" style="4" width="20"/>
    <col collapsed="false" customWidth="false" hidden="false" outlineLevel="0" max="1040" min="1040" style="4" width="8.56"/>
    <col collapsed="false" customWidth="true" hidden="false" outlineLevel="0" max="1041" min="1041" style="4" width="16.11"/>
    <col collapsed="false" customWidth="true" hidden="false" outlineLevel="0" max="1042" min="1042" style="4" width="15.56"/>
    <col collapsed="false" customWidth="true" hidden="false" outlineLevel="0" max="1043" min="1043" style="4" width="19.44"/>
    <col collapsed="false" customWidth="false" hidden="false" outlineLevel="0" max="1280" min="1044" style="4" width="8.56"/>
    <col collapsed="false" customWidth="true" hidden="false" outlineLevel="0" max="1281" min="1281" style="4" width="12.67"/>
    <col collapsed="false" customWidth="true" hidden="false" outlineLevel="0" max="1282" min="1282" style="4" width="12"/>
    <col collapsed="false" customWidth="true" hidden="false" outlineLevel="0" max="1283" min="1283" style="4" width="14.56"/>
    <col collapsed="false" customWidth="true" hidden="false" outlineLevel="0" max="1284" min="1284" style="4" width="13.56"/>
    <col collapsed="false" customWidth="true" hidden="false" outlineLevel="0" max="1285" min="1285" style="4" width="9"/>
    <col collapsed="false" customWidth="true" hidden="false" outlineLevel="0" max="1286" min="1286" style="4" width="20.33"/>
    <col collapsed="false" customWidth="true" hidden="false" outlineLevel="0" max="1287" min="1287" style="4" width="15.66"/>
    <col collapsed="false" customWidth="true" hidden="false" outlineLevel="0" max="1288" min="1288" style="4" width="19.44"/>
    <col collapsed="false" customWidth="true" hidden="false" outlineLevel="0" max="1289" min="1289" style="4" width="13.11"/>
    <col collapsed="false" customWidth="true" hidden="false" outlineLevel="0" max="1290" min="1290" style="4" width="14.67"/>
    <col collapsed="false" customWidth="true" hidden="false" outlineLevel="0" max="1291" min="1291" style="4" width="20.33"/>
    <col collapsed="false" customWidth="true" hidden="false" outlineLevel="0" max="1292" min="1292" style="4" width="19.11"/>
    <col collapsed="false" customWidth="true" hidden="false" outlineLevel="0" max="1295" min="1293" style="4" width="20"/>
    <col collapsed="false" customWidth="false" hidden="false" outlineLevel="0" max="1296" min="1296" style="4" width="8.56"/>
    <col collapsed="false" customWidth="true" hidden="false" outlineLevel="0" max="1297" min="1297" style="4" width="16.11"/>
    <col collapsed="false" customWidth="true" hidden="false" outlineLevel="0" max="1298" min="1298" style="4" width="15.56"/>
    <col collapsed="false" customWidth="true" hidden="false" outlineLevel="0" max="1299" min="1299" style="4" width="19.44"/>
    <col collapsed="false" customWidth="false" hidden="false" outlineLevel="0" max="1536" min="1300" style="4" width="8.56"/>
    <col collapsed="false" customWidth="true" hidden="false" outlineLevel="0" max="1537" min="1537" style="4" width="12.67"/>
    <col collapsed="false" customWidth="true" hidden="false" outlineLevel="0" max="1538" min="1538" style="4" width="12"/>
    <col collapsed="false" customWidth="true" hidden="false" outlineLevel="0" max="1539" min="1539" style="4" width="14.56"/>
    <col collapsed="false" customWidth="true" hidden="false" outlineLevel="0" max="1540" min="1540" style="4" width="13.56"/>
    <col collapsed="false" customWidth="true" hidden="false" outlineLevel="0" max="1541" min="1541" style="4" width="9"/>
    <col collapsed="false" customWidth="true" hidden="false" outlineLevel="0" max="1542" min="1542" style="4" width="20.33"/>
    <col collapsed="false" customWidth="true" hidden="false" outlineLevel="0" max="1543" min="1543" style="4" width="15.66"/>
    <col collapsed="false" customWidth="true" hidden="false" outlineLevel="0" max="1544" min="1544" style="4" width="19.44"/>
    <col collapsed="false" customWidth="true" hidden="false" outlineLevel="0" max="1545" min="1545" style="4" width="13.11"/>
    <col collapsed="false" customWidth="true" hidden="false" outlineLevel="0" max="1546" min="1546" style="4" width="14.67"/>
    <col collapsed="false" customWidth="true" hidden="false" outlineLevel="0" max="1547" min="1547" style="4" width="20.33"/>
    <col collapsed="false" customWidth="true" hidden="false" outlineLevel="0" max="1548" min="1548" style="4" width="19.11"/>
    <col collapsed="false" customWidth="true" hidden="false" outlineLevel="0" max="1551" min="1549" style="4" width="20"/>
    <col collapsed="false" customWidth="false" hidden="false" outlineLevel="0" max="1552" min="1552" style="4" width="8.56"/>
    <col collapsed="false" customWidth="true" hidden="false" outlineLevel="0" max="1553" min="1553" style="4" width="16.11"/>
    <col collapsed="false" customWidth="true" hidden="false" outlineLevel="0" max="1554" min="1554" style="4" width="15.56"/>
    <col collapsed="false" customWidth="true" hidden="false" outlineLevel="0" max="1555" min="1555" style="4" width="19.44"/>
    <col collapsed="false" customWidth="false" hidden="false" outlineLevel="0" max="1792" min="1556" style="4" width="8.56"/>
    <col collapsed="false" customWidth="true" hidden="false" outlineLevel="0" max="1793" min="1793" style="4" width="12.67"/>
    <col collapsed="false" customWidth="true" hidden="false" outlineLevel="0" max="1794" min="1794" style="4" width="12"/>
    <col collapsed="false" customWidth="true" hidden="false" outlineLevel="0" max="1795" min="1795" style="4" width="14.56"/>
    <col collapsed="false" customWidth="true" hidden="false" outlineLevel="0" max="1796" min="1796" style="4" width="13.56"/>
    <col collapsed="false" customWidth="true" hidden="false" outlineLevel="0" max="1797" min="1797" style="4" width="9"/>
    <col collapsed="false" customWidth="true" hidden="false" outlineLevel="0" max="1798" min="1798" style="4" width="20.33"/>
    <col collapsed="false" customWidth="true" hidden="false" outlineLevel="0" max="1799" min="1799" style="4" width="15.66"/>
    <col collapsed="false" customWidth="true" hidden="false" outlineLevel="0" max="1800" min="1800" style="4" width="19.44"/>
    <col collapsed="false" customWidth="true" hidden="false" outlineLevel="0" max="1801" min="1801" style="4" width="13.11"/>
    <col collapsed="false" customWidth="true" hidden="false" outlineLevel="0" max="1802" min="1802" style="4" width="14.67"/>
    <col collapsed="false" customWidth="true" hidden="false" outlineLevel="0" max="1803" min="1803" style="4" width="20.33"/>
    <col collapsed="false" customWidth="true" hidden="false" outlineLevel="0" max="1804" min="1804" style="4" width="19.11"/>
    <col collapsed="false" customWidth="true" hidden="false" outlineLevel="0" max="1807" min="1805" style="4" width="20"/>
    <col collapsed="false" customWidth="false" hidden="false" outlineLevel="0" max="1808" min="1808" style="4" width="8.56"/>
    <col collapsed="false" customWidth="true" hidden="false" outlineLevel="0" max="1809" min="1809" style="4" width="16.11"/>
    <col collapsed="false" customWidth="true" hidden="false" outlineLevel="0" max="1810" min="1810" style="4" width="15.56"/>
    <col collapsed="false" customWidth="true" hidden="false" outlineLevel="0" max="1811" min="1811" style="4" width="19.44"/>
    <col collapsed="false" customWidth="false" hidden="false" outlineLevel="0" max="2048" min="1812" style="4" width="8.56"/>
    <col collapsed="false" customWidth="true" hidden="false" outlineLevel="0" max="2049" min="2049" style="4" width="12.67"/>
    <col collapsed="false" customWidth="true" hidden="false" outlineLevel="0" max="2050" min="2050" style="4" width="12"/>
    <col collapsed="false" customWidth="true" hidden="false" outlineLevel="0" max="2051" min="2051" style="4" width="14.56"/>
    <col collapsed="false" customWidth="true" hidden="false" outlineLevel="0" max="2052" min="2052" style="4" width="13.56"/>
    <col collapsed="false" customWidth="true" hidden="false" outlineLevel="0" max="2053" min="2053" style="4" width="9"/>
    <col collapsed="false" customWidth="true" hidden="false" outlineLevel="0" max="2054" min="2054" style="4" width="20.33"/>
    <col collapsed="false" customWidth="true" hidden="false" outlineLevel="0" max="2055" min="2055" style="4" width="15.66"/>
    <col collapsed="false" customWidth="true" hidden="false" outlineLevel="0" max="2056" min="2056" style="4" width="19.44"/>
    <col collapsed="false" customWidth="true" hidden="false" outlineLevel="0" max="2057" min="2057" style="4" width="13.11"/>
    <col collapsed="false" customWidth="true" hidden="false" outlineLevel="0" max="2058" min="2058" style="4" width="14.67"/>
    <col collapsed="false" customWidth="true" hidden="false" outlineLevel="0" max="2059" min="2059" style="4" width="20.33"/>
    <col collapsed="false" customWidth="true" hidden="false" outlineLevel="0" max="2060" min="2060" style="4" width="19.11"/>
    <col collapsed="false" customWidth="true" hidden="false" outlineLevel="0" max="2063" min="2061" style="4" width="20"/>
    <col collapsed="false" customWidth="false" hidden="false" outlineLevel="0" max="2064" min="2064" style="4" width="8.56"/>
    <col collapsed="false" customWidth="true" hidden="false" outlineLevel="0" max="2065" min="2065" style="4" width="16.11"/>
    <col collapsed="false" customWidth="true" hidden="false" outlineLevel="0" max="2066" min="2066" style="4" width="15.56"/>
    <col collapsed="false" customWidth="true" hidden="false" outlineLevel="0" max="2067" min="2067" style="4" width="19.44"/>
    <col collapsed="false" customWidth="false" hidden="false" outlineLevel="0" max="2304" min="2068" style="4" width="8.56"/>
    <col collapsed="false" customWidth="true" hidden="false" outlineLevel="0" max="2305" min="2305" style="4" width="12.67"/>
    <col collapsed="false" customWidth="true" hidden="false" outlineLevel="0" max="2306" min="2306" style="4" width="12"/>
    <col collapsed="false" customWidth="true" hidden="false" outlineLevel="0" max="2307" min="2307" style="4" width="14.56"/>
    <col collapsed="false" customWidth="true" hidden="false" outlineLevel="0" max="2308" min="2308" style="4" width="13.56"/>
    <col collapsed="false" customWidth="true" hidden="false" outlineLevel="0" max="2309" min="2309" style="4" width="9"/>
    <col collapsed="false" customWidth="true" hidden="false" outlineLevel="0" max="2310" min="2310" style="4" width="20.33"/>
    <col collapsed="false" customWidth="true" hidden="false" outlineLevel="0" max="2311" min="2311" style="4" width="15.66"/>
    <col collapsed="false" customWidth="true" hidden="false" outlineLevel="0" max="2312" min="2312" style="4" width="19.44"/>
    <col collapsed="false" customWidth="true" hidden="false" outlineLevel="0" max="2313" min="2313" style="4" width="13.11"/>
    <col collapsed="false" customWidth="true" hidden="false" outlineLevel="0" max="2314" min="2314" style="4" width="14.67"/>
    <col collapsed="false" customWidth="true" hidden="false" outlineLevel="0" max="2315" min="2315" style="4" width="20.33"/>
    <col collapsed="false" customWidth="true" hidden="false" outlineLevel="0" max="2316" min="2316" style="4" width="19.11"/>
    <col collapsed="false" customWidth="true" hidden="false" outlineLevel="0" max="2319" min="2317" style="4" width="20"/>
    <col collapsed="false" customWidth="false" hidden="false" outlineLevel="0" max="2320" min="2320" style="4" width="8.56"/>
    <col collapsed="false" customWidth="true" hidden="false" outlineLevel="0" max="2321" min="2321" style="4" width="16.11"/>
    <col collapsed="false" customWidth="true" hidden="false" outlineLevel="0" max="2322" min="2322" style="4" width="15.56"/>
    <col collapsed="false" customWidth="true" hidden="false" outlineLevel="0" max="2323" min="2323" style="4" width="19.44"/>
    <col collapsed="false" customWidth="false" hidden="false" outlineLevel="0" max="2560" min="2324" style="4" width="8.56"/>
    <col collapsed="false" customWidth="true" hidden="false" outlineLevel="0" max="2561" min="2561" style="4" width="12.67"/>
    <col collapsed="false" customWidth="true" hidden="false" outlineLevel="0" max="2562" min="2562" style="4" width="12"/>
    <col collapsed="false" customWidth="true" hidden="false" outlineLevel="0" max="2563" min="2563" style="4" width="14.56"/>
    <col collapsed="false" customWidth="true" hidden="false" outlineLevel="0" max="2564" min="2564" style="4" width="13.56"/>
    <col collapsed="false" customWidth="true" hidden="false" outlineLevel="0" max="2565" min="2565" style="4" width="9"/>
    <col collapsed="false" customWidth="true" hidden="false" outlineLevel="0" max="2566" min="2566" style="4" width="20.33"/>
    <col collapsed="false" customWidth="true" hidden="false" outlineLevel="0" max="2567" min="2567" style="4" width="15.66"/>
    <col collapsed="false" customWidth="true" hidden="false" outlineLevel="0" max="2568" min="2568" style="4" width="19.44"/>
    <col collapsed="false" customWidth="true" hidden="false" outlineLevel="0" max="2569" min="2569" style="4" width="13.11"/>
    <col collapsed="false" customWidth="true" hidden="false" outlineLevel="0" max="2570" min="2570" style="4" width="14.67"/>
    <col collapsed="false" customWidth="true" hidden="false" outlineLevel="0" max="2571" min="2571" style="4" width="20.33"/>
    <col collapsed="false" customWidth="true" hidden="false" outlineLevel="0" max="2572" min="2572" style="4" width="19.11"/>
    <col collapsed="false" customWidth="true" hidden="false" outlineLevel="0" max="2575" min="2573" style="4" width="20"/>
    <col collapsed="false" customWidth="false" hidden="false" outlineLevel="0" max="2576" min="2576" style="4" width="8.56"/>
    <col collapsed="false" customWidth="true" hidden="false" outlineLevel="0" max="2577" min="2577" style="4" width="16.11"/>
    <col collapsed="false" customWidth="true" hidden="false" outlineLevel="0" max="2578" min="2578" style="4" width="15.56"/>
    <col collapsed="false" customWidth="true" hidden="false" outlineLevel="0" max="2579" min="2579" style="4" width="19.44"/>
    <col collapsed="false" customWidth="false" hidden="false" outlineLevel="0" max="2816" min="2580" style="4" width="8.56"/>
    <col collapsed="false" customWidth="true" hidden="false" outlineLevel="0" max="2817" min="2817" style="4" width="12.67"/>
    <col collapsed="false" customWidth="true" hidden="false" outlineLevel="0" max="2818" min="2818" style="4" width="12"/>
    <col collapsed="false" customWidth="true" hidden="false" outlineLevel="0" max="2819" min="2819" style="4" width="14.56"/>
    <col collapsed="false" customWidth="true" hidden="false" outlineLevel="0" max="2820" min="2820" style="4" width="13.56"/>
    <col collapsed="false" customWidth="true" hidden="false" outlineLevel="0" max="2821" min="2821" style="4" width="9"/>
    <col collapsed="false" customWidth="true" hidden="false" outlineLevel="0" max="2822" min="2822" style="4" width="20.33"/>
    <col collapsed="false" customWidth="true" hidden="false" outlineLevel="0" max="2823" min="2823" style="4" width="15.66"/>
    <col collapsed="false" customWidth="true" hidden="false" outlineLevel="0" max="2824" min="2824" style="4" width="19.44"/>
    <col collapsed="false" customWidth="true" hidden="false" outlineLevel="0" max="2825" min="2825" style="4" width="13.11"/>
    <col collapsed="false" customWidth="true" hidden="false" outlineLevel="0" max="2826" min="2826" style="4" width="14.67"/>
    <col collapsed="false" customWidth="true" hidden="false" outlineLevel="0" max="2827" min="2827" style="4" width="20.33"/>
    <col collapsed="false" customWidth="true" hidden="false" outlineLevel="0" max="2828" min="2828" style="4" width="19.11"/>
    <col collapsed="false" customWidth="true" hidden="false" outlineLevel="0" max="2831" min="2829" style="4" width="20"/>
    <col collapsed="false" customWidth="false" hidden="false" outlineLevel="0" max="2832" min="2832" style="4" width="8.56"/>
    <col collapsed="false" customWidth="true" hidden="false" outlineLevel="0" max="2833" min="2833" style="4" width="16.11"/>
    <col collapsed="false" customWidth="true" hidden="false" outlineLevel="0" max="2834" min="2834" style="4" width="15.56"/>
    <col collapsed="false" customWidth="true" hidden="false" outlineLevel="0" max="2835" min="2835" style="4" width="19.44"/>
    <col collapsed="false" customWidth="false" hidden="false" outlineLevel="0" max="3072" min="2836" style="4" width="8.56"/>
    <col collapsed="false" customWidth="true" hidden="false" outlineLevel="0" max="3073" min="3073" style="4" width="12.67"/>
    <col collapsed="false" customWidth="true" hidden="false" outlineLevel="0" max="3074" min="3074" style="4" width="12"/>
    <col collapsed="false" customWidth="true" hidden="false" outlineLevel="0" max="3075" min="3075" style="4" width="14.56"/>
    <col collapsed="false" customWidth="true" hidden="false" outlineLevel="0" max="3076" min="3076" style="4" width="13.56"/>
    <col collapsed="false" customWidth="true" hidden="false" outlineLevel="0" max="3077" min="3077" style="4" width="9"/>
    <col collapsed="false" customWidth="true" hidden="false" outlineLevel="0" max="3078" min="3078" style="4" width="20.33"/>
    <col collapsed="false" customWidth="true" hidden="false" outlineLevel="0" max="3079" min="3079" style="4" width="15.66"/>
    <col collapsed="false" customWidth="true" hidden="false" outlineLevel="0" max="3080" min="3080" style="4" width="19.44"/>
    <col collapsed="false" customWidth="true" hidden="false" outlineLevel="0" max="3081" min="3081" style="4" width="13.11"/>
    <col collapsed="false" customWidth="true" hidden="false" outlineLevel="0" max="3082" min="3082" style="4" width="14.67"/>
    <col collapsed="false" customWidth="true" hidden="false" outlineLevel="0" max="3083" min="3083" style="4" width="20.33"/>
    <col collapsed="false" customWidth="true" hidden="false" outlineLevel="0" max="3084" min="3084" style="4" width="19.11"/>
    <col collapsed="false" customWidth="true" hidden="false" outlineLevel="0" max="3087" min="3085" style="4" width="20"/>
    <col collapsed="false" customWidth="false" hidden="false" outlineLevel="0" max="3088" min="3088" style="4" width="8.56"/>
    <col collapsed="false" customWidth="true" hidden="false" outlineLevel="0" max="3089" min="3089" style="4" width="16.11"/>
    <col collapsed="false" customWidth="true" hidden="false" outlineLevel="0" max="3090" min="3090" style="4" width="15.56"/>
    <col collapsed="false" customWidth="true" hidden="false" outlineLevel="0" max="3091" min="3091" style="4" width="19.44"/>
    <col collapsed="false" customWidth="false" hidden="false" outlineLevel="0" max="3328" min="3092" style="4" width="8.56"/>
    <col collapsed="false" customWidth="true" hidden="false" outlineLevel="0" max="3329" min="3329" style="4" width="12.67"/>
    <col collapsed="false" customWidth="true" hidden="false" outlineLevel="0" max="3330" min="3330" style="4" width="12"/>
    <col collapsed="false" customWidth="true" hidden="false" outlineLevel="0" max="3331" min="3331" style="4" width="14.56"/>
    <col collapsed="false" customWidth="true" hidden="false" outlineLevel="0" max="3332" min="3332" style="4" width="13.56"/>
    <col collapsed="false" customWidth="true" hidden="false" outlineLevel="0" max="3333" min="3333" style="4" width="9"/>
    <col collapsed="false" customWidth="true" hidden="false" outlineLevel="0" max="3334" min="3334" style="4" width="20.33"/>
    <col collapsed="false" customWidth="true" hidden="false" outlineLevel="0" max="3335" min="3335" style="4" width="15.66"/>
    <col collapsed="false" customWidth="true" hidden="false" outlineLevel="0" max="3336" min="3336" style="4" width="19.44"/>
    <col collapsed="false" customWidth="true" hidden="false" outlineLevel="0" max="3337" min="3337" style="4" width="13.11"/>
    <col collapsed="false" customWidth="true" hidden="false" outlineLevel="0" max="3338" min="3338" style="4" width="14.67"/>
    <col collapsed="false" customWidth="true" hidden="false" outlineLevel="0" max="3339" min="3339" style="4" width="20.33"/>
    <col collapsed="false" customWidth="true" hidden="false" outlineLevel="0" max="3340" min="3340" style="4" width="19.11"/>
    <col collapsed="false" customWidth="true" hidden="false" outlineLevel="0" max="3343" min="3341" style="4" width="20"/>
    <col collapsed="false" customWidth="false" hidden="false" outlineLevel="0" max="3344" min="3344" style="4" width="8.56"/>
    <col collapsed="false" customWidth="true" hidden="false" outlineLevel="0" max="3345" min="3345" style="4" width="16.11"/>
    <col collapsed="false" customWidth="true" hidden="false" outlineLevel="0" max="3346" min="3346" style="4" width="15.56"/>
    <col collapsed="false" customWidth="true" hidden="false" outlineLevel="0" max="3347" min="3347" style="4" width="19.44"/>
    <col collapsed="false" customWidth="false" hidden="false" outlineLevel="0" max="3584" min="3348" style="4" width="8.56"/>
    <col collapsed="false" customWidth="true" hidden="false" outlineLevel="0" max="3585" min="3585" style="4" width="12.67"/>
    <col collapsed="false" customWidth="true" hidden="false" outlineLevel="0" max="3586" min="3586" style="4" width="12"/>
    <col collapsed="false" customWidth="true" hidden="false" outlineLevel="0" max="3587" min="3587" style="4" width="14.56"/>
    <col collapsed="false" customWidth="true" hidden="false" outlineLevel="0" max="3588" min="3588" style="4" width="13.56"/>
    <col collapsed="false" customWidth="true" hidden="false" outlineLevel="0" max="3589" min="3589" style="4" width="9"/>
    <col collapsed="false" customWidth="true" hidden="false" outlineLevel="0" max="3590" min="3590" style="4" width="20.33"/>
    <col collapsed="false" customWidth="true" hidden="false" outlineLevel="0" max="3591" min="3591" style="4" width="15.66"/>
    <col collapsed="false" customWidth="true" hidden="false" outlineLevel="0" max="3592" min="3592" style="4" width="19.44"/>
    <col collapsed="false" customWidth="true" hidden="false" outlineLevel="0" max="3593" min="3593" style="4" width="13.11"/>
    <col collapsed="false" customWidth="true" hidden="false" outlineLevel="0" max="3594" min="3594" style="4" width="14.67"/>
    <col collapsed="false" customWidth="true" hidden="false" outlineLevel="0" max="3595" min="3595" style="4" width="20.33"/>
    <col collapsed="false" customWidth="true" hidden="false" outlineLevel="0" max="3596" min="3596" style="4" width="19.11"/>
    <col collapsed="false" customWidth="true" hidden="false" outlineLevel="0" max="3599" min="3597" style="4" width="20"/>
    <col collapsed="false" customWidth="false" hidden="false" outlineLevel="0" max="3600" min="3600" style="4" width="8.56"/>
    <col collapsed="false" customWidth="true" hidden="false" outlineLevel="0" max="3601" min="3601" style="4" width="16.11"/>
    <col collapsed="false" customWidth="true" hidden="false" outlineLevel="0" max="3602" min="3602" style="4" width="15.56"/>
    <col collapsed="false" customWidth="true" hidden="false" outlineLevel="0" max="3603" min="3603" style="4" width="19.44"/>
    <col collapsed="false" customWidth="false" hidden="false" outlineLevel="0" max="3840" min="3604" style="4" width="8.56"/>
    <col collapsed="false" customWidth="true" hidden="false" outlineLevel="0" max="3841" min="3841" style="4" width="12.67"/>
    <col collapsed="false" customWidth="true" hidden="false" outlineLevel="0" max="3842" min="3842" style="4" width="12"/>
    <col collapsed="false" customWidth="true" hidden="false" outlineLevel="0" max="3843" min="3843" style="4" width="14.56"/>
    <col collapsed="false" customWidth="true" hidden="false" outlineLevel="0" max="3844" min="3844" style="4" width="13.56"/>
    <col collapsed="false" customWidth="true" hidden="false" outlineLevel="0" max="3845" min="3845" style="4" width="9"/>
    <col collapsed="false" customWidth="true" hidden="false" outlineLevel="0" max="3846" min="3846" style="4" width="20.33"/>
    <col collapsed="false" customWidth="true" hidden="false" outlineLevel="0" max="3847" min="3847" style="4" width="15.66"/>
    <col collapsed="false" customWidth="true" hidden="false" outlineLevel="0" max="3848" min="3848" style="4" width="19.44"/>
    <col collapsed="false" customWidth="true" hidden="false" outlineLevel="0" max="3849" min="3849" style="4" width="13.11"/>
    <col collapsed="false" customWidth="true" hidden="false" outlineLevel="0" max="3850" min="3850" style="4" width="14.67"/>
    <col collapsed="false" customWidth="true" hidden="false" outlineLevel="0" max="3851" min="3851" style="4" width="20.33"/>
    <col collapsed="false" customWidth="true" hidden="false" outlineLevel="0" max="3852" min="3852" style="4" width="19.11"/>
    <col collapsed="false" customWidth="true" hidden="false" outlineLevel="0" max="3855" min="3853" style="4" width="20"/>
    <col collapsed="false" customWidth="false" hidden="false" outlineLevel="0" max="3856" min="3856" style="4" width="8.56"/>
    <col collapsed="false" customWidth="true" hidden="false" outlineLevel="0" max="3857" min="3857" style="4" width="16.11"/>
    <col collapsed="false" customWidth="true" hidden="false" outlineLevel="0" max="3858" min="3858" style="4" width="15.56"/>
    <col collapsed="false" customWidth="true" hidden="false" outlineLevel="0" max="3859" min="3859" style="4" width="19.44"/>
    <col collapsed="false" customWidth="false" hidden="false" outlineLevel="0" max="4096" min="3860" style="4" width="8.56"/>
    <col collapsed="false" customWidth="true" hidden="false" outlineLevel="0" max="4097" min="4097" style="4" width="12.67"/>
    <col collapsed="false" customWidth="true" hidden="false" outlineLevel="0" max="4098" min="4098" style="4" width="12"/>
    <col collapsed="false" customWidth="true" hidden="false" outlineLevel="0" max="4099" min="4099" style="4" width="14.56"/>
    <col collapsed="false" customWidth="true" hidden="false" outlineLevel="0" max="4100" min="4100" style="4" width="13.56"/>
    <col collapsed="false" customWidth="true" hidden="false" outlineLevel="0" max="4101" min="4101" style="4" width="9"/>
    <col collapsed="false" customWidth="true" hidden="false" outlineLevel="0" max="4102" min="4102" style="4" width="20.33"/>
    <col collapsed="false" customWidth="true" hidden="false" outlineLevel="0" max="4103" min="4103" style="4" width="15.66"/>
    <col collapsed="false" customWidth="true" hidden="false" outlineLevel="0" max="4104" min="4104" style="4" width="19.44"/>
    <col collapsed="false" customWidth="true" hidden="false" outlineLevel="0" max="4105" min="4105" style="4" width="13.11"/>
    <col collapsed="false" customWidth="true" hidden="false" outlineLevel="0" max="4106" min="4106" style="4" width="14.67"/>
    <col collapsed="false" customWidth="true" hidden="false" outlineLevel="0" max="4107" min="4107" style="4" width="20.33"/>
    <col collapsed="false" customWidth="true" hidden="false" outlineLevel="0" max="4108" min="4108" style="4" width="19.11"/>
    <col collapsed="false" customWidth="true" hidden="false" outlineLevel="0" max="4111" min="4109" style="4" width="20"/>
    <col collapsed="false" customWidth="false" hidden="false" outlineLevel="0" max="4112" min="4112" style="4" width="8.56"/>
    <col collapsed="false" customWidth="true" hidden="false" outlineLevel="0" max="4113" min="4113" style="4" width="16.11"/>
    <col collapsed="false" customWidth="true" hidden="false" outlineLevel="0" max="4114" min="4114" style="4" width="15.56"/>
    <col collapsed="false" customWidth="true" hidden="false" outlineLevel="0" max="4115" min="4115" style="4" width="19.44"/>
    <col collapsed="false" customWidth="false" hidden="false" outlineLevel="0" max="4352" min="4116" style="4" width="8.56"/>
    <col collapsed="false" customWidth="true" hidden="false" outlineLevel="0" max="4353" min="4353" style="4" width="12.67"/>
    <col collapsed="false" customWidth="true" hidden="false" outlineLevel="0" max="4354" min="4354" style="4" width="12"/>
    <col collapsed="false" customWidth="true" hidden="false" outlineLevel="0" max="4355" min="4355" style="4" width="14.56"/>
    <col collapsed="false" customWidth="true" hidden="false" outlineLevel="0" max="4356" min="4356" style="4" width="13.56"/>
    <col collapsed="false" customWidth="true" hidden="false" outlineLevel="0" max="4357" min="4357" style="4" width="9"/>
    <col collapsed="false" customWidth="true" hidden="false" outlineLevel="0" max="4358" min="4358" style="4" width="20.33"/>
    <col collapsed="false" customWidth="true" hidden="false" outlineLevel="0" max="4359" min="4359" style="4" width="15.66"/>
    <col collapsed="false" customWidth="true" hidden="false" outlineLevel="0" max="4360" min="4360" style="4" width="19.44"/>
    <col collapsed="false" customWidth="true" hidden="false" outlineLevel="0" max="4361" min="4361" style="4" width="13.11"/>
    <col collapsed="false" customWidth="true" hidden="false" outlineLevel="0" max="4362" min="4362" style="4" width="14.67"/>
    <col collapsed="false" customWidth="true" hidden="false" outlineLevel="0" max="4363" min="4363" style="4" width="20.33"/>
    <col collapsed="false" customWidth="true" hidden="false" outlineLevel="0" max="4364" min="4364" style="4" width="19.11"/>
    <col collapsed="false" customWidth="true" hidden="false" outlineLevel="0" max="4367" min="4365" style="4" width="20"/>
    <col collapsed="false" customWidth="false" hidden="false" outlineLevel="0" max="4368" min="4368" style="4" width="8.56"/>
    <col collapsed="false" customWidth="true" hidden="false" outlineLevel="0" max="4369" min="4369" style="4" width="16.11"/>
    <col collapsed="false" customWidth="true" hidden="false" outlineLevel="0" max="4370" min="4370" style="4" width="15.56"/>
    <col collapsed="false" customWidth="true" hidden="false" outlineLevel="0" max="4371" min="4371" style="4" width="19.44"/>
    <col collapsed="false" customWidth="false" hidden="false" outlineLevel="0" max="4608" min="4372" style="4" width="8.56"/>
    <col collapsed="false" customWidth="true" hidden="false" outlineLevel="0" max="4609" min="4609" style="4" width="12.67"/>
    <col collapsed="false" customWidth="true" hidden="false" outlineLevel="0" max="4610" min="4610" style="4" width="12"/>
    <col collapsed="false" customWidth="true" hidden="false" outlineLevel="0" max="4611" min="4611" style="4" width="14.56"/>
    <col collapsed="false" customWidth="true" hidden="false" outlineLevel="0" max="4612" min="4612" style="4" width="13.56"/>
    <col collapsed="false" customWidth="true" hidden="false" outlineLevel="0" max="4613" min="4613" style="4" width="9"/>
    <col collapsed="false" customWidth="true" hidden="false" outlineLevel="0" max="4614" min="4614" style="4" width="20.33"/>
    <col collapsed="false" customWidth="true" hidden="false" outlineLevel="0" max="4615" min="4615" style="4" width="15.66"/>
    <col collapsed="false" customWidth="true" hidden="false" outlineLevel="0" max="4616" min="4616" style="4" width="19.44"/>
    <col collapsed="false" customWidth="true" hidden="false" outlineLevel="0" max="4617" min="4617" style="4" width="13.11"/>
    <col collapsed="false" customWidth="true" hidden="false" outlineLevel="0" max="4618" min="4618" style="4" width="14.67"/>
    <col collapsed="false" customWidth="true" hidden="false" outlineLevel="0" max="4619" min="4619" style="4" width="20.33"/>
    <col collapsed="false" customWidth="true" hidden="false" outlineLevel="0" max="4620" min="4620" style="4" width="19.11"/>
    <col collapsed="false" customWidth="true" hidden="false" outlineLevel="0" max="4623" min="4621" style="4" width="20"/>
    <col collapsed="false" customWidth="false" hidden="false" outlineLevel="0" max="4624" min="4624" style="4" width="8.56"/>
    <col collapsed="false" customWidth="true" hidden="false" outlineLevel="0" max="4625" min="4625" style="4" width="16.11"/>
    <col collapsed="false" customWidth="true" hidden="false" outlineLevel="0" max="4626" min="4626" style="4" width="15.56"/>
    <col collapsed="false" customWidth="true" hidden="false" outlineLevel="0" max="4627" min="4627" style="4" width="19.44"/>
    <col collapsed="false" customWidth="false" hidden="false" outlineLevel="0" max="4864" min="4628" style="4" width="8.56"/>
    <col collapsed="false" customWidth="true" hidden="false" outlineLevel="0" max="4865" min="4865" style="4" width="12.67"/>
    <col collapsed="false" customWidth="true" hidden="false" outlineLevel="0" max="4866" min="4866" style="4" width="12"/>
    <col collapsed="false" customWidth="true" hidden="false" outlineLevel="0" max="4867" min="4867" style="4" width="14.56"/>
    <col collapsed="false" customWidth="true" hidden="false" outlineLevel="0" max="4868" min="4868" style="4" width="13.56"/>
    <col collapsed="false" customWidth="true" hidden="false" outlineLevel="0" max="4869" min="4869" style="4" width="9"/>
    <col collapsed="false" customWidth="true" hidden="false" outlineLevel="0" max="4870" min="4870" style="4" width="20.33"/>
    <col collapsed="false" customWidth="true" hidden="false" outlineLevel="0" max="4871" min="4871" style="4" width="15.66"/>
    <col collapsed="false" customWidth="true" hidden="false" outlineLevel="0" max="4872" min="4872" style="4" width="19.44"/>
    <col collapsed="false" customWidth="true" hidden="false" outlineLevel="0" max="4873" min="4873" style="4" width="13.11"/>
    <col collapsed="false" customWidth="true" hidden="false" outlineLevel="0" max="4874" min="4874" style="4" width="14.67"/>
    <col collapsed="false" customWidth="true" hidden="false" outlineLevel="0" max="4875" min="4875" style="4" width="20.33"/>
    <col collapsed="false" customWidth="true" hidden="false" outlineLevel="0" max="4876" min="4876" style="4" width="19.11"/>
    <col collapsed="false" customWidth="true" hidden="false" outlineLevel="0" max="4879" min="4877" style="4" width="20"/>
    <col collapsed="false" customWidth="false" hidden="false" outlineLevel="0" max="4880" min="4880" style="4" width="8.56"/>
    <col collapsed="false" customWidth="true" hidden="false" outlineLevel="0" max="4881" min="4881" style="4" width="16.11"/>
    <col collapsed="false" customWidth="true" hidden="false" outlineLevel="0" max="4882" min="4882" style="4" width="15.56"/>
    <col collapsed="false" customWidth="true" hidden="false" outlineLevel="0" max="4883" min="4883" style="4" width="19.44"/>
    <col collapsed="false" customWidth="false" hidden="false" outlineLevel="0" max="5120" min="4884" style="4" width="8.56"/>
    <col collapsed="false" customWidth="true" hidden="false" outlineLevel="0" max="5121" min="5121" style="4" width="12.67"/>
    <col collapsed="false" customWidth="true" hidden="false" outlineLevel="0" max="5122" min="5122" style="4" width="12"/>
    <col collapsed="false" customWidth="true" hidden="false" outlineLevel="0" max="5123" min="5123" style="4" width="14.56"/>
    <col collapsed="false" customWidth="true" hidden="false" outlineLevel="0" max="5124" min="5124" style="4" width="13.56"/>
    <col collapsed="false" customWidth="true" hidden="false" outlineLevel="0" max="5125" min="5125" style="4" width="9"/>
    <col collapsed="false" customWidth="true" hidden="false" outlineLevel="0" max="5126" min="5126" style="4" width="20.33"/>
    <col collapsed="false" customWidth="true" hidden="false" outlineLevel="0" max="5127" min="5127" style="4" width="15.66"/>
    <col collapsed="false" customWidth="true" hidden="false" outlineLevel="0" max="5128" min="5128" style="4" width="19.44"/>
    <col collapsed="false" customWidth="true" hidden="false" outlineLevel="0" max="5129" min="5129" style="4" width="13.11"/>
    <col collapsed="false" customWidth="true" hidden="false" outlineLevel="0" max="5130" min="5130" style="4" width="14.67"/>
    <col collapsed="false" customWidth="true" hidden="false" outlineLevel="0" max="5131" min="5131" style="4" width="20.33"/>
    <col collapsed="false" customWidth="true" hidden="false" outlineLevel="0" max="5132" min="5132" style="4" width="19.11"/>
    <col collapsed="false" customWidth="true" hidden="false" outlineLevel="0" max="5135" min="5133" style="4" width="20"/>
    <col collapsed="false" customWidth="false" hidden="false" outlineLevel="0" max="5136" min="5136" style="4" width="8.56"/>
    <col collapsed="false" customWidth="true" hidden="false" outlineLevel="0" max="5137" min="5137" style="4" width="16.11"/>
    <col collapsed="false" customWidth="true" hidden="false" outlineLevel="0" max="5138" min="5138" style="4" width="15.56"/>
    <col collapsed="false" customWidth="true" hidden="false" outlineLevel="0" max="5139" min="5139" style="4" width="19.44"/>
    <col collapsed="false" customWidth="false" hidden="false" outlineLevel="0" max="5376" min="5140" style="4" width="8.56"/>
    <col collapsed="false" customWidth="true" hidden="false" outlineLevel="0" max="5377" min="5377" style="4" width="12.67"/>
    <col collapsed="false" customWidth="true" hidden="false" outlineLevel="0" max="5378" min="5378" style="4" width="12"/>
    <col collapsed="false" customWidth="true" hidden="false" outlineLevel="0" max="5379" min="5379" style="4" width="14.56"/>
    <col collapsed="false" customWidth="true" hidden="false" outlineLevel="0" max="5380" min="5380" style="4" width="13.56"/>
    <col collapsed="false" customWidth="true" hidden="false" outlineLevel="0" max="5381" min="5381" style="4" width="9"/>
    <col collapsed="false" customWidth="true" hidden="false" outlineLevel="0" max="5382" min="5382" style="4" width="20.33"/>
    <col collapsed="false" customWidth="true" hidden="false" outlineLevel="0" max="5383" min="5383" style="4" width="15.66"/>
    <col collapsed="false" customWidth="true" hidden="false" outlineLevel="0" max="5384" min="5384" style="4" width="19.44"/>
    <col collapsed="false" customWidth="true" hidden="false" outlineLevel="0" max="5385" min="5385" style="4" width="13.11"/>
    <col collapsed="false" customWidth="true" hidden="false" outlineLevel="0" max="5386" min="5386" style="4" width="14.67"/>
    <col collapsed="false" customWidth="true" hidden="false" outlineLevel="0" max="5387" min="5387" style="4" width="20.33"/>
    <col collapsed="false" customWidth="true" hidden="false" outlineLevel="0" max="5388" min="5388" style="4" width="19.11"/>
    <col collapsed="false" customWidth="true" hidden="false" outlineLevel="0" max="5391" min="5389" style="4" width="20"/>
    <col collapsed="false" customWidth="false" hidden="false" outlineLevel="0" max="5392" min="5392" style="4" width="8.56"/>
    <col collapsed="false" customWidth="true" hidden="false" outlineLevel="0" max="5393" min="5393" style="4" width="16.11"/>
    <col collapsed="false" customWidth="true" hidden="false" outlineLevel="0" max="5394" min="5394" style="4" width="15.56"/>
    <col collapsed="false" customWidth="true" hidden="false" outlineLevel="0" max="5395" min="5395" style="4" width="19.44"/>
    <col collapsed="false" customWidth="false" hidden="false" outlineLevel="0" max="5632" min="5396" style="4" width="8.56"/>
    <col collapsed="false" customWidth="true" hidden="false" outlineLevel="0" max="5633" min="5633" style="4" width="12.67"/>
    <col collapsed="false" customWidth="true" hidden="false" outlineLevel="0" max="5634" min="5634" style="4" width="12"/>
    <col collapsed="false" customWidth="true" hidden="false" outlineLevel="0" max="5635" min="5635" style="4" width="14.56"/>
    <col collapsed="false" customWidth="true" hidden="false" outlineLevel="0" max="5636" min="5636" style="4" width="13.56"/>
    <col collapsed="false" customWidth="true" hidden="false" outlineLevel="0" max="5637" min="5637" style="4" width="9"/>
    <col collapsed="false" customWidth="true" hidden="false" outlineLevel="0" max="5638" min="5638" style="4" width="20.33"/>
    <col collapsed="false" customWidth="true" hidden="false" outlineLevel="0" max="5639" min="5639" style="4" width="15.66"/>
    <col collapsed="false" customWidth="true" hidden="false" outlineLevel="0" max="5640" min="5640" style="4" width="19.44"/>
    <col collapsed="false" customWidth="true" hidden="false" outlineLevel="0" max="5641" min="5641" style="4" width="13.11"/>
    <col collapsed="false" customWidth="true" hidden="false" outlineLevel="0" max="5642" min="5642" style="4" width="14.67"/>
    <col collapsed="false" customWidth="true" hidden="false" outlineLevel="0" max="5643" min="5643" style="4" width="20.33"/>
    <col collapsed="false" customWidth="true" hidden="false" outlineLevel="0" max="5644" min="5644" style="4" width="19.11"/>
    <col collapsed="false" customWidth="true" hidden="false" outlineLevel="0" max="5647" min="5645" style="4" width="20"/>
    <col collapsed="false" customWidth="false" hidden="false" outlineLevel="0" max="5648" min="5648" style="4" width="8.56"/>
    <col collapsed="false" customWidth="true" hidden="false" outlineLevel="0" max="5649" min="5649" style="4" width="16.11"/>
    <col collapsed="false" customWidth="true" hidden="false" outlineLevel="0" max="5650" min="5650" style="4" width="15.56"/>
    <col collapsed="false" customWidth="true" hidden="false" outlineLevel="0" max="5651" min="5651" style="4" width="19.44"/>
    <col collapsed="false" customWidth="false" hidden="false" outlineLevel="0" max="5888" min="5652" style="4" width="8.56"/>
    <col collapsed="false" customWidth="true" hidden="false" outlineLevel="0" max="5889" min="5889" style="4" width="12.67"/>
    <col collapsed="false" customWidth="true" hidden="false" outlineLevel="0" max="5890" min="5890" style="4" width="12"/>
    <col collapsed="false" customWidth="true" hidden="false" outlineLevel="0" max="5891" min="5891" style="4" width="14.56"/>
    <col collapsed="false" customWidth="true" hidden="false" outlineLevel="0" max="5892" min="5892" style="4" width="13.56"/>
    <col collapsed="false" customWidth="true" hidden="false" outlineLevel="0" max="5893" min="5893" style="4" width="9"/>
    <col collapsed="false" customWidth="true" hidden="false" outlineLevel="0" max="5894" min="5894" style="4" width="20.33"/>
    <col collapsed="false" customWidth="true" hidden="false" outlineLevel="0" max="5895" min="5895" style="4" width="15.66"/>
    <col collapsed="false" customWidth="true" hidden="false" outlineLevel="0" max="5896" min="5896" style="4" width="19.44"/>
    <col collapsed="false" customWidth="true" hidden="false" outlineLevel="0" max="5897" min="5897" style="4" width="13.11"/>
    <col collapsed="false" customWidth="true" hidden="false" outlineLevel="0" max="5898" min="5898" style="4" width="14.67"/>
    <col collapsed="false" customWidth="true" hidden="false" outlineLevel="0" max="5899" min="5899" style="4" width="20.33"/>
    <col collapsed="false" customWidth="true" hidden="false" outlineLevel="0" max="5900" min="5900" style="4" width="19.11"/>
    <col collapsed="false" customWidth="true" hidden="false" outlineLevel="0" max="5903" min="5901" style="4" width="20"/>
    <col collapsed="false" customWidth="false" hidden="false" outlineLevel="0" max="5904" min="5904" style="4" width="8.56"/>
    <col collapsed="false" customWidth="true" hidden="false" outlineLevel="0" max="5905" min="5905" style="4" width="16.11"/>
    <col collapsed="false" customWidth="true" hidden="false" outlineLevel="0" max="5906" min="5906" style="4" width="15.56"/>
    <col collapsed="false" customWidth="true" hidden="false" outlineLevel="0" max="5907" min="5907" style="4" width="19.44"/>
    <col collapsed="false" customWidth="false" hidden="false" outlineLevel="0" max="6144" min="5908" style="4" width="8.56"/>
    <col collapsed="false" customWidth="true" hidden="false" outlineLevel="0" max="6145" min="6145" style="4" width="12.67"/>
    <col collapsed="false" customWidth="true" hidden="false" outlineLevel="0" max="6146" min="6146" style="4" width="12"/>
    <col collapsed="false" customWidth="true" hidden="false" outlineLevel="0" max="6147" min="6147" style="4" width="14.56"/>
    <col collapsed="false" customWidth="true" hidden="false" outlineLevel="0" max="6148" min="6148" style="4" width="13.56"/>
    <col collapsed="false" customWidth="true" hidden="false" outlineLevel="0" max="6149" min="6149" style="4" width="9"/>
    <col collapsed="false" customWidth="true" hidden="false" outlineLevel="0" max="6150" min="6150" style="4" width="20.33"/>
    <col collapsed="false" customWidth="true" hidden="false" outlineLevel="0" max="6151" min="6151" style="4" width="15.66"/>
    <col collapsed="false" customWidth="true" hidden="false" outlineLevel="0" max="6152" min="6152" style="4" width="19.44"/>
    <col collapsed="false" customWidth="true" hidden="false" outlineLevel="0" max="6153" min="6153" style="4" width="13.11"/>
    <col collapsed="false" customWidth="true" hidden="false" outlineLevel="0" max="6154" min="6154" style="4" width="14.67"/>
    <col collapsed="false" customWidth="true" hidden="false" outlineLevel="0" max="6155" min="6155" style="4" width="20.33"/>
    <col collapsed="false" customWidth="true" hidden="false" outlineLevel="0" max="6156" min="6156" style="4" width="19.11"/>
    <col collapsed="false" customWidth="true" hidden="false" outlineLevel="0" max="6159" min="6157" style="4" width="20"/>
    <col collapsed="false" customWidth="false" hidden="false" outlineLevel="0" max="6160" min="6160" style="4" width="8.56"/>
    <col collapsed="false" customWidth="true" hidden="false" outlineLevel="0" max="6161" min="6161" style="4" width="16.11"/>
    <col collapsed="false" customWidth="true" hidden="false" outlineLevel="0" max="6162" min="6162" style="4" width="15.56"/>
    <col collapsed="false" customWidth="true" hidden="false" outlineLevel="0" max="6163" min="6163" style="4" width="19.44"/>
    <col collapsed="false" customWidth="false" hidden="false" outlineLevel="0" max="6400" min="6164" style="4" width="8.56"/>
    <col collapsed="false" customWidth="true" hidden="false" outlineLevel="0" max="6401" min="6401" style="4" width="12.67"/>
    <col collapsed="false" customWidth="true" hidden="false" outlineLevel="0" max="6402" min="6402" style="4" width="12"/>
    <col collapsed="false" customWidth="true" hidden="false" outlineLevel="0" max="6403" min="6403" style="4" width="14.56"/>
    <col collapsed="false" customWidth="true" hidden="false" outlineLevel="0" max="6404" min="6404" style="4" width="13.56"/>
    <col collapsed="false" customWidth="true" hidden="false" outlineLevel="0" max="6405" min="6405" style="4" width="9"/>
    <col collapsed="false" customWidth="true" hidden="false" outlineLevel="0" max="6406" min="6406" style="4" width="20.33"/>
    <col collapsed="false" customWidth="true" hidden="false" outlineLevel="0" max="6407" min="6407" style="4" width="15.66"/>
    <col collapsed="false" customWidth="true" hidden="false" outlineLevel="0" max="6408" min="6408" style="4" width="19.44"/>
    <col collapsed="false" customWidth="true" hidden="false" outlineLevel="0" max="6409" min="6409" style="4" width="13.11"/>
    <col collapsed="false" customWidth="true" hidden="false" outlineLevel="0" max="6410" min="6410" style="4" width="14.67"/>
    <col collapsed="false" customWidth="true" hidden="false" outlineLevel="0" max="6411" min="6411" style="4" width="20.33"/>
    <col collapsed="false" customWidth="true" hidden="false" outlineLevel="0" max="6412" min="6412" style="4" width="19.11"/>
    <col collapsed="false" customWidth="true" hidden="false" outlineLevel="0" max="6415" min="6413" style="4" width="20"/>
    <col collapsed="false" customWidth="false" hidden="false" outlineLevel="0" max="6416" min="6416" style="4" width="8.56"/>
    <col collapsed="false" customWidth="true" hidden="false" outlineLevel="0" max="6417" min="6417" style="4" width="16.11"/>
    <col collapsed="false" customWidth="true" hidden="false" outlineLevel="0" max="6418" min="6418" style="4" width="15.56"/>
    <col collapsed="false" customWidth="true" hidden="false" outlineLevel="0" max="6419" min="6419" style="4" width="19.44"/>
    <col collapsed="false" customWidth="false" hidden="false" outlineLevel="0" max="6656" min="6420" style="4" width="8.56"/>
    <col collapsed="false" customWidth="true" hidden="false" outlineLevel="0" max="6657" min="6657" style="4" width="12.67"/>
    <col collapsed="false" customWidth="true" hidden="false" outlineLevel="0" max="6658" min="6658" style="4" width="12"/>
    <col collapsed="false" customWidth="true" hidden="false" outlineLevel="0" max="6659" min="6659" style="4" width="14.56"/>
    <col collapsed="false" customWidth="true" hidden="false" outlineLevel="0" max="6660" min="6660" style="4" width="13.56"/>
    <col collapsed="false" customWidth="true" hidden="false" outlineLevel="0" max="6661" min="6661" style="4" width="9"/>
    <col collapsed="false" customWidth="true" hidden="false" outlineLevel="0" max="6662" min="6662" style="4" width="20.33"/>
    <col collapsed="false" customWidth="true" hidden="false" outlineLevel="0" max="6663" min="6663" style="4" width="15.66"/>
    <col collapsed="false" customWidth="true" hidden="false" outlineLevel="0" max="6664" min="6664" style="4" width="19.44"/>
    <col collapsed="false" customWidth="true" hidden="false" outlineLevel="0" max="6665" min="6665" style="4" width="13.11"/>
    <col collapsed="false" customWidth="true" hidden="false" outlineLevel="0" max="6666" min="6666" style="4" width="14.67"/>
    <col collapsed="false" customWidth="true" hidden="false" outlineLevel="0" max="6667" min="6667" style="4" width="20.33"/>
    <col collapsed="false" customWidth="true" hidden="false" outlineLevel="0" max="6668" min="6668" style="4" width="19.11"/>
    <col collapsed="false" customWidth="true" hidden="false" outlineLevel="0" max="6671" min="6669" style="4" width="20"/>
    <col collapsed="false" customWidth="false" hidden="false" outlineLevel="0" max="6672" min="6672" style="4" width="8.56"/>
    <col collapsed="false" customWidth="true" hidden="false" outlineLevel="0" max="6673" min="6673" style="4" width="16.11"/>
    <col collapsed="false" customWidth="true" hidden="false" outlineLevel="0" max="6674" min="6674" style="4" width="15.56"/>
    <col collapsed="false" customWidth="true" hidden="false" outlineLevel="0" max="6675" min="6675" style="4" width="19.44"/>
    <col collapsed="false" customWidth="false" hidden="false" outlineLevel="0" max="6912" min="6676" style="4" width="8.56"/>
    <col collapsed="false" customWidth="true" hidden="false" outlineLevel="0" max="6913" min="6913" style="4" width="12.67"/>
    <col collapsed="false" customWidth="true" hidden="false" outlineLevel="0" max="6914" min="6914" style="4" width="12"/>
    <col collapsed="false" customWidth="true" hidden="false" outlineLevel="0" max="6915" min="6915" style="4" width="14.56"/>
    <col collapsed="false" customWidth="true" hidden="false" outlineLevel="0" max="6916" min="6916" style="4" width="13.56"/>
    <col collapsed="false" customWidth="true" hidden="false" outlineLevel="0" max="6917" min="6917" style="4" width="9"/>
    <col collapsed="false" customWidth="true" hidden="false" outlineLevel="0" max="6918" min="6918" style="4" width="20.33"/>
    <col collapsed="false" customWidth="true" hidden="false" outlineLevel="0" max="6919" min="6919" style="4" width="15.66"/>
    <col collapsed="false" customWidth="true" hidden="false" outlineLevel="0" max="6920" min="6920" style="4" width="19.44"/>
    <col collapsed="false" customWidth="true" hidden="false" outlineLevel="0" max="6921" min="6921" style="4" width="13.11"/>
    <col collapsed="false" customWidth="true" hidden="false" outlineLevel="0" max="6922" min="6922" style="4" width="14.67"/>
    <col collapsed="false" customWidth="true" hidden="false" outlineLevel="0" max="6923" min="6923" style="4" width="20.33"/>
    <col collapsed="false" customWidth="true" hidden="false" outlineLevel="0" max="6924" min="6924" style="4" width="19.11"/>
    <col collapsed="false" customWidth="true" hidden="false" outlineLevel="0" max="6927" min="6925" style="4" width="20"/>
    <col collapsed="false" customWidth="false" hidden="false" outlineLevel="0" max="6928" min="6928" style="4" width="8.56"/>
    <col collapsed="false" customWidth="true" hidden="false" outlineLevel="0" max="6929" min="6929" style="4" width="16.11"/>
    <col collapsed="false" customWidth="true" hidden="false" outlineLevel="0" max="6930" min="6930" style="4" width="15.56"/>
    <col collapsed="false" customWidth="true" hidden="false" outlineLevel="0" max="6931" min="6931" style="4" width="19.44"/>
    <col collapsed="false" customWidth="false" hidden="false" outlineLevel="0" max="7168" min="6932" style="4" width="8.56"/>
    <col collapsed="false" customWidth="true" hidden="false" outlineLevel="0" max="7169" min="7169" style="4" width="12.67"/>
    <col collapsed="false" customWidth="true" hidden="false" outlineLevel="0" max="7170" min="7170" style="4" width="12"/>
    <col collapsed="false" customWidth="true" hidden="false" outlineLevel="0" max="7171" min="7171" style="4" width="14.56"/>
    <col collapsed="false" customWidth="true" hidden="false" outlineLevel="0" max="7172" min="7172" style="4" width="13.56"/>
    <col collapsed="false" customWidth="true" hidden="false" outlineLevel="0" max="7173" min="7173" style="4" width="9"/>
    <col collapsed="false" customWidth="true" hidden="false" outlineLevel="0" max="7174" min="7174" style="4" width="20.33"/>
    <col collapsed="false" customWidth="true" hidden="false" outlineLevel="0" max="7175" min="7175" style="4" width="15.66"/>
    <col collapsed="false" customWidth="true" hidden="false" outlineLevel="0" max="7176" min="7176" style="4" width="19.44"/>
    <col collapsed="false" customWidth="true" hidden="false" outlineLevel="0" max="7177" min="7177" style="4" width="13.11"/>
    <col collapsed="false" customWidth="true" hidden="false" outlineLevel="0" max="7178" min="7178" style="4" width="14.67"/>
    <col collapsed="false" customWidth="true" hidden="false" outlineLevel="0" max="7179" min="7179" style="4" width="20.33"/>
    <col collapsed="false" customWidth="true" hidden="false" outlineLevel="0" max="7180" min="7180" style="4" width="19.11"/>
    <col collapsed="false" customWidth="true" hidden="false" outlineLevel="0" max="7183" min="7181" style="4" width="20"/>
    <col collapsed="false" customWidth="false" hidden="false" outlineLevel="0" max="7184" min="7184" style="4" width="8.56"/>
    <col collapsed="false" customWidth="true" hidden="false" outlineLevel="0" max="7185" min="7185" style="4" width="16.11"/>
    <col collapsed="false" customWidth="true" hidden="false" outlineLevel="0" max="7186" min="7186" style="4" width="15.56"/>
    <col collapsed="false" customWidth="true" hidden="false" outlineLevel="0" max="7187" min="7187" style="4" width="19.44"/>
    <col collapsed="false" customWidth="false" hidden="false" outlineLevel="0" max="7424" min="7188" style="4" width="8.56"/>
    <col collapsed="false" customWidth="true" hidden="false" outlineLevel="0" max="7425" min="7425" style="4" width="12.67"/>
    <col collapsed="false" customWidth="true" hidden="false" outlineLevel="0" max="7426" min="7426" style="4" width="12"/>
    <col collapsed="false" customWidth="true" hidden="false" outlineLevel="0" max="7427" min="7427" style="4" width="14.56"/>
    <col collapsed="false" customWidth="true" hidden="false" outlineLevel="0" max="7428" min="7428" style="4" width="13.56"/>
    <col collapsed="false" customWidth="true" hidden="false" outlineLevel="0" max="7429" min="7429" style="4" width="9"/>
    <col collapsed="false" customWidth="true" hidden="false" outlineLevel="0" max="7430" min="7430" style="4" width="20.33"/>
    <col collapsed="false" customWidth="true" hidden="false" outlineLevel="0" max="7431" min="7431" style="4" width="15.66"/>
    <col collapsed="false" customWidth="true" hidden="false" outlineLevel="0" max="7432" min="7432" style="4" width="19.44"/>
    <col collapsed="false" customWidth="true" hidden="false" outlineLevel="0" max="7433" min="7433" style="4" width="13.11"/>
    <col collapsed="false" customWidth="true" hidden="false" outlineLevel="0" max="7434" min="7434" style="4" width="14.67"/>
    <col collapsed="false" customWidth="true" hidden="false" outlineLevel="0" max="7435" min="7435" style="4" width="20.33"/>
    <col collapsed="false" customWidth="true" hidden="false" outlineLevel="0" max="7436" min="7436" style="4" width="19.11"/>
    <col collapsed="false" customWidth="true" hidden="false" outlineLevel="0" max="7439" min="7437" style="4" width="20"/>
    <col collapsed="false" customWidth="false" hidden="false" outlineLevel="0" max="7440" min="7440" style="4" width="8.56"/>
    <col collapsed="false" customWidth="true" hidden="false" outlineLevel="0" max="7441" min="7441" style="4" width="16.11"/>
    <col collapsed="false" customWidth="true" hidden="false" outlineLevel="0" max="7442" min="7442" style="4" width="15.56"/>
    <col collapsed="false" customWidth="true" hidden="false" outlineLevel="0" max="7443" min="7443" style="4" width="19.44"/>
    <col collapsed="false" customWidth="false" hidden="false" outlineLevel="0" max="7680" min="7444" style="4" width="8.56"/>
    <col collapsed="false" customWidth="true" hidden="false" outlineLevel="0" max="7681" min="7681" style="4" width="12.67"/>
    <col collapsed="false" customWidth="true" hidden="false" outlineLevel="0" max="7682" min="7682" style="4" width="12"/>
    <col collapsed="false" customWidth="true" hidden="false" outlineLevel="0" max="7683" min="7683" style="4" width="14.56"/>
    <col collapsed="false" customWidth="true" hidden="false" outlineLevel="0" max="7684" min="7684" style="4" width="13.56"/>
    <col collapsed="false" customWidth="true" hidden="false" outlineLevel="0" max="7685" min="7685" style="4" width="9"/>
    <col collapsed="false" customWidth="true" hidden="false" outlineLevel="0" max="7686" min="7686" style="4" width="20.33"/>
    <col collapsed="false" customWidth="true" hidden="false" outlineLevel="0" max="7687" min="7687" style="4" width="15.66"/>
    <col collapsed="false" customWidth="true" hidden="false" outlineLevel="0" max="7688" min="7688" style="4" width="19.44"/>
    <col collapsed="false" customWidth="true" hidden="false" outlineLevel="0" max="7689" min="7689" style="4" width="13.11"/>
    <col collapsed="false" customWidth="true" hidden="false" outlineLevel="0" max="7690" min="7690" style="4" width="14.67"/>
    <col collapsed="false" customWidth="true" hidden="false" outlineLevel="0" max="7691" min="7691" style="4" width="20.33"/>
    <col collapsed="false" customWidth="true" hidden="false" outlineLevel="0" max="7692" min="7692" style="4" width="19.11"/>
    <col collapsed="false" customWidth="true" hidden="false" outlineLevel="0" max="7695" min="7693" style="4" width="20"/>
    <col collapsed="false" customWidth="false" hidden="false" outlineLevel="0" max="7696" min="7696" style="4" width="8.56"/>
    <col collapsed="false" customWidth="true" hidden="false" outlineLevel="0" max="7697" min="7697" style="4" width="16.11"/>
    <col collapsed="false" customWidth="true" hidden="false" outlineLevel="0" max="7698" min="7698" style="4" width="15.56"/>
    <col collapsed="false" customWidth="true" hidden="false" outlineLevel="0" max="7699" min="7699" style="4" width="19.44"/>
    <col collapsed="false" customWidth="false" hidden="false" outlineLevel="0" max="7936" min="7700" style="4" width="8.56"/>
    <col collapsed="false" customWidth="true" hidden="false" outlineLevel="0" max="7937" min="7937" style="4" width="12.67"/>
    <col collapsed="false" customWidth="true" hidden="false" outlineLevel="0" max="7938" min="7938" style="4" width="12"/>
    <col collapsed="false" customWidth="true" hidden="false" outlineLevel="0" max="7939" min="7939" style="4" width="14.56"/>
    <col collapsed="false" customWidth="true" hidden="false" outlineLevel="0" max="7940" min="7940" style="4" width="13.56"/>
    <col collapsed="false" customWidth="true" hidden="false" outlineLevel="0" max="7941" min="7941" style="4" width="9"/>
    <col collapsed="false" customWidth="true" hidden="false" outlineLevel="0" max="7942" min="7942" style="4" width="20.33"/>
    <col collapsed="false" customWidth="true" hidden="false" outlineLevel="0" max="7943" min="7943" style="4" width="15.66"/>
    <col collapsed="false" customWidth="true" hidden="false" outlineLevel="0" max="7944" min="7944" style="4" width="19.44"/>
    <col collapsed="false" customWidth="true" hidden="false" outlineLevel="0" max="7945" min="7945" style="4" width="13.11"/>
    <col collapsed="false" customWidth="true" hidden="false" outlineLevel="0" max="7946" min="7946" style="4" width="14.67"/>
    <col collapsed="false" customWidth="true" hidden="false" outlineLevel="0" max="7947" min="7947" style="4" width="20.33"/>
    <col collapsed="false" customWidth="true" hidden="false" outlineLevel="0" max="7948" min="7948" style="4" width="19.11"/>
    <col collapsed="false" customWidth="true" hidden="false" outlineLevel="0" max="7951" min="7949" style="4" width="20"/>
    <col collapsed="false" customWidth="false" hidden="false" outlineLevel="0" max="7952" min="7952" style="4" width="8.56"/>
    <col collapsed="false" customWidth="true" hidden="false" outlineLevel="0" max="7953" min="7953" style="4" width="16.11"/>
    <col collapsed="false" customWidth="true" hidden="false" outlineLevel="0" max="7954" min="7954" style="4" width="15.56"/>
    <col collapsed="false" customWidth="true" hidden="false" outlineLevel="0" max="7955" min="7955" style="4" width="19.44"/>
    <col collapsed="false" customWidth="false" hidden="false" outlineLevel="0" max="8192" min="7956" style="4" width="8.56"/>
    <col collapsed="false" customWidth="true" hidden="false" outlineLevel="0" max="8193" min="8193" style="4" width="12.67"/>
    <col collapsed="false" customWidth="true" hidden="false" outlineLevel="0" max="8194" min="8194" style="4" width="12"/>
    <col collapsed="false" customWidth="true" hidden="false" outlineLevel="0" max="8195" min="8195" style="4" width="14.56"/>
    <col collapsed="false" customWidth="true" hidden="false" outlineLevel="0" max="8196" min="8196" style="4" width="13.56"/>
    <col collapsed="false" customWidth="true" hidden="false" outlineLevel="0" max="8197" min="8197" style="4" width="9"/>
    <col collapsed="false" customWidth="true" hidden="false" outlineLevel="0" max="8198" min="8198" style="4" width="20.33"/>
    <col collapsed="false" customWidth="true" hidden="false" outlineLevel="0" max="8199" min="8199" style="4" width="15.66"/>
    <col collapsed="false" customWidth="true" hidden="false" outlineLevel="0" max="8200" min="8200" style="4" width="19.44"/>
    <col collapsed="false" customWidth="true" hidden="false" outlineLevel="0" max="8201" min="8201" style="4" width="13.11"/>
    <col collapsed="false" customWidth="true" hidden="false" outlineLevel="0" max="8202" min="8202" style="4" width="14.67"/>
    <col collapsed="false" customWidth="true" hidden="false" outlineLevel="0" max="8203" min="8203" style="4" width="20.33"/>
    <col collapsed="false" customWidth="true" hidden="false" outlineLevel="0" max="8204" min="8204" style="4" width="19.11"/>
    <col collapsed="false" customWidth="true" hidden="false" outlineLevel="0" max="8207" min="8205" style="4" width="20"/>
    <col collapsed="false" customWidth="false" hidden="false" outlineLevel="0" max="8208" min="8208" style="4" width="8.56"/>
    <col collapsed="false" customWidth="true" hidden="false" outlineLevel="0" max="8209" min="8209" style="4" width="16.11"/>
    <col collapsed="false" customWidth="true" hidden="false" outlineLevel="0" max="8210" min="8210" style="4" width="15.56"/>
    <col collapsed="false" customWidth="true" hidden="false" outlineLevel="0" max="8211" min="8211" style="4" width="19.44"/>
    <col collapsed="false" customWidth="false" hidden="false" outlineLevel="0" max="8448" min="8212" style="4" width="8.56"/>
    <col collapsed="false" customWidth="true" hidden="false" outlineLevel="0" max="8449" min="8449" style="4" width="12.67"/>
    <col collapsed="false" customWidth="true" hidden="false" outlineLevel="0" max="8450" min="8450" style="4" width="12"/>
    <col collapsed="false" customWidth="true" hidden="false" outlineLevel="0" max="8451" min="8451" style="4" width="14.56"/>
    <col collapsed="false" customWidth="true" hidden="false" outlineLevel="0" max="8452" min="8452" style="4" width="13.56"/>
    <col collapsed="false" customWidth="true" hidden="false" outlineLevel="0" max="8453" min="8453" style="4" width="9"/>
    <col collapsed="false" customWidth="true" hidden="false" outlineLevel="0" max="8454" min="8454" style="4" width="20.33"/>
    <col collapsed="false" customWidth="true" hidden="false" outlineLevel="0" max="8455" min="8455" style="4" width="15.66"/>
    <col collapsed="false" customWidth="true" hidden="false" outlineLevel="0" max="8456" min="8456" style="4" width="19.44"/>
    <col collapsed="false" customWidth="true" hidden="false" outlineLevel="0" max="8457" min="8457" style="4" width="13.11"/>
    <col collapsed="false" customWidth="true" hidden="false" outlineLevel="0" max="8458" min="8458" style="4" width="14.67"/>
    <col collapsed="false" customWidth="true" hidden="false" outlineLevel="0" max="8459" min="8459" style="4" width="20.33"/>
    <col collapsed="false" customWidth="true" hidden="false" outlineLevel="0" max="8460" min="8460" style="4" width="19.11"/>
    <col collapsed="false" customWidth="true" hidden="false" outlineLevel="0" max="8463" min="8461" style="4" width="20"/>
    <col collapsed="false" customWidth="false" hidden="false" outlineLevel="0" max="8464" min="8464" style="4" width="8.56"/>
    <col collapsed="false" customWidth="true" hidden="false" outlineLevel="0" max="8465" min="8465" style="4" width="16.11"/>
    <col collapsed="false" customWidth="true" hidden="false" outlineLevel="0" max="8466" min="8466" style="4" width="15.56"/>
    <col collapsed="false" customWidth="true" hidden="false" outlineLevel="0" max="8467" min="8467" style="4" width="19.44"/>
    <col collapsed="false" customWidth="false" hidden="false" outlineLevel="0" max="8704" min="8468" style="4" width="8.56"/>
    <col collapsed="false" customWidth="true" hidden="false" outlineLevel="0" max="8705" min="8705" style="4" width="12.67"/>
    <col collapsed="false" customWidth="true" hidden="false" outlineLevel="0" max="8706" min="8706" style="4" width="12"/>
    <col collapsed="false" customWidth="true" hidden="false" outlineLevel="0" max="8707" min="8707" style="4" width="14.56"/>
    <col collapsed="false" customWidth="true" hidden="false" outlineLevel="0" max="8708" min="8708" style="4" width="13.56"/>
    <col collapsed="false" customWidth="true" hidden="false" outlineLevel="0" max="8709" min="8709" style="4" width="9"/>
    <col collapsed="false" customWidth="true" hidden="false" outlineLevel="0" max="8710" min="8710" style="4" width="20.33"/>
    <col collapsed="false" customWidth="true" hidden="false" outlineLevel="0" max="8711" min="8711" style="4" width="15.66"/>
    <col collapsed="false" customWidth="true" hidden="false" outlineLevel="0" max="8712" min="8712" style="4" width="19.44"/>
    <col collapsed="false" customWidth="true" hidden="false" outlineLevel="0" max="8713" min="8713" style="4" width="13.11"/>
    <col collapsed="false" customWidth="true" hidden="false" outlineLevel="0" max="8714" min="8714" style="4" width="14.67"/>
    <col collapsed="false" customWidth="true" hidden="false" outlineLevel="0" max="8715" min="8715" style="4" width="20.33"/>
    <col collapsed="false" customWidth="true" hidden="false" outlineLevel="0" max="8716" min="8716" style="4" width="19.11"/>
    <col collapsed="false" customWidth="true" hidden="false" outlineLevel="0" max="8719" min="8717" style="4" width="20"/>
    <col collapsed="false" customWidth="false" hidden="false" outlineLevel="0" max="8720" min="8720" style="4" width="8.56"/>
    <col collapsed="false" customWidth="true" hidden="false" outlineLevel="0" max="8721" min="8721" style="4" width="16.11"/>
    <col collapsed="false" customWidth="true" hidden="false" outlineLevel="0" max="8722" min="8722" style="4" width="15.56"/>
    <col collapsed="false" customWidth="true" hidden="false" outlineLevel="0" max="8723" min="8723" style="4" width="19.44"/>
    <col collapsed="false" customWidth="false" hidden="false" outlineLevel="0" max="8960" min="8724" style="4" width="8.56"/>
    <col collapsed="false" customWidth="true" hidden="false" outlineLevel="0" max="8961" min="8961" style="4" width="12.67"/>
    <col collapsed="false" customWidth="true" hidden="false" outlineLevel="0" max="8962" min="8962" style="4" width="12"/>
    <col collapsed="false" customWidth="true" hidden="false" outlineLevel="0" max="8963" min="8963" style="4" width="14.56"/>
    <col collapsed="false" customWidth="true" hidden="false" outlineLevel="0" max="8964" min="8964" style="4" width="13.56"/>
    <col collapsed="false" customWidth="true" hidden="false" outlineLevel="0" max="8965" min="8965" style="4" width="9"/>
    <col collapsed="false" customWidth="true" hidden="false" outlineLevel="0" max="8966" min="8966" style="4" width="20.33"/>
    <col collapsed="false" customWidth="true" hidden="false" outlineLevel="0" max="8967" min="8967" style="4" width="15.66"/>
    <col collapsed="false" customWidth="true" hidden="false" outlineLevel="0" max="8968" min="8968" style="4" width="19.44"/>
    <col collapsed="false" customWidth="true" hidden="false" outlineLevel="0" max="8969" min="8969" style="4" width="13.11"/>
    <col collapsed="false" customWidth="true" hidden="false" outlineLevel="0" max="8970" min="8970" style="4" width="14.67"/>
    <col collapsed="false" customWidth="true" hidden="false" outlineLevel="0" max="8971" min="8971" style="4" width="20.33"/>
    <col collapsed="false" customWidth="true" hidden="false" outlineLevel="0" max="8972" min="8972" style="4" width="19.11"/>
    <col collapsed="false" customWidth="true" hidden="false" outlineLevel="0" max="8975" min="8973" style="4" width="20"/>
    <col collapsed="false" customWidth="false" hidden="false" outlineLevel="0" max="8976" min="8976" style="4" width="8.56"/>
    <col collapsed="false" customWidth="true" hidden="false" outlineLevel="0" max="8977" min="8977" style="4" width="16.11"/>
    <col collapsed="false" customWidth="true" hidden="false" outlineLevel="0" max="8978" min="8978" style="4" width="15.56"/>
    <col collapsed="false" customWidth="true" hidden="false" outlineLevel="0" max="8979" min="8979" style="4" width="19.44"/>
    <col collapsed="false" customWidth="false" hidden="false" outlineLevel="0" max="9216" min="8980" style="4" width="8.56"/>
    <col collapsed="false" customWidth="true" hidden="false" outlineLevel="0" max="9217" min="9217" style="4" width="12.67"/>
    <col collapsed="false" customWidth="true" hidden="false" outlineLevel="0" max="9218" min="9218" style="4" width="12"/>
    <col collapsed="false" customWidth="true" hidden="false" outlineLevel="0" max="9219" min="9219" style="4" width="14.56"/>
    <col collapsed="false" customWidth="true" hidden="false" outlineLevel="0" max="9220" min="9220" style="4" width="13.56"/>
    <col collapsed="false" customWidth="true" hidden="false" outlineLevel="0" max="9221" min="9221" style="4" width="9"/>
    <col collapsed="false" customWidth="true" hidden="false" outlineLevel="0" max="9222" min="9222" style="4" width="20.33"/>
    <col collapsed="false" customWidth="true" hidden="false" outlineLevel="0" max="9223" min="9223" style="4" width="15.66"/>
    <col collapsed="false" customWidth="true" hidden="false" outlineLevel="0" max="9224" min="9224" style="4" width="19.44"/>
    <col collapsed="false" customWidth="true" hidden="false" outlineLevel="0" max="9225" min="9225" style="4" width="13.11"/>
    <col collapsed="false" customWidth="true" hidden="false" outlineLevel="0" max="9226" min="9226" style="4" width="14.67"/>
    <col collapsed="false" customWidth="true" hidden="false" outlineLevel="0" max="9227" min="9227" style="4" width="20.33"/>
    <col collapsed="false" customWidth="true" hidden="false" outlineLevel="0" max="9228" min="9228" style="4" width="19.11"/>
    <col collapsed="false" customWidth="true" hidden="false" outlineLevel="0" max="9231" min="9229" style="4" width="20"/>
    <col collapsed="false" customWidth="false" hidden="false" outlineLevel="0" max="9232" min="9232" style="4" width="8.56"/>
    <col collapsed="false" customWidth="true" hidden="false" outlineLevel="0" max="9233" min="9233" style="4" width="16.11"/>
    <col collapsed="false" customWidth="true" hidden="false" outlineLevel="0" max="9234" min="9234" style="4" width="15.56"/>
    <col collapsed="false" customWidth="true" hidden="false" outlineLevel="0" max="9235" min="9235" style="4" width="19.44"/>
    <col collapsed="false" customWidth="false" hidden="false" outlineLevel="0" max="9472" min="9236" style="4" width="8.56"/>
    <col collapsed="false" customWidth="true" hidden="false" outlineLevel="0" max="9473" min="9473" style="4" width="12.67"/>
    <col collapsed="false" customWidth="true" hidden="false" outlineLevel="0" max="9474" min="9474" style="4" width="12"/>
    <col collapsed="false" customWidth="true" hidden="false" outlineLevel="0" max="9475" min="9475" style="4" width="14.56"/>
    <col collapsed="false" customWidth="true" hidden="false" outlineLevel="0" max="9476" min="9476" style="4" width="13.56"/>
    <col collapsed="false" customWidth="true" hidden="false" outlineLevel="0" max="9477" min="9477" style="4" width="9"/>
    <col collapsed="false" customWidth="true" hidden="false" outlineLevel="0" max="9478" min="9478" style="4" width="20.33"/>
    <col collapsed="false" customWidth="true" hidden="false" outlineLevel="0" max="9479" min="9479" style="4" width="15.66"/>
    <col collapsed="false" customWidth="true" hidden="false" outlineLevel="0" max="9480" min="9480" style="4" width="19.44"/>
    <col collapsed="false" customWidth="true" hidden="false" outlineLevel="0" max="9481" min="9481" style="4" width="13.11"/>
    <col collapsed="false" customWidth="true" hidden="false" outlineLevel="0" max="9482" min="9482" style="4" width="14.67"/>
    <col collapsed="false" customWidth="true" hidden="false" outlineLevel="0" max="9483" min="9483" style="4" width="20.33"/>
    <col collapsed="false" customWidth="true" hidden="false" outlineLevel="0" max="9484" min="9484" style="4" width="19.11"/>
    <col collapsed="false" customWidth="true" hidden="false" outlineLevel="0" max="9487" min="9485" style="4" width="20"/>
    <col collapsed="false" customWidth="false" hidden="false" outlineLevel="0" max="9488" min="9488" style="4" width="8.56"/>
    <col collapsed="false" customWidth="true" hidden="false" outlineLevel="0" max="9489" min="9489" style="4" width="16.11"/>
    <col collapsed="false" customWidth="true" hidden="false" outlineLevel="0" max="9490" min="9490" style="4" width="15.56"/>
    <col collapsed="false" customWidth="true" hidden="false" outlineLevel="0" max="9491" min="9491" style="4" width="19.44"/>
    <col collapsed="false" customWidth="false" hidden="false" outlineLevel="0" max="9728" min="9492" style="4" width="8.56"/>
    <col collapsed="false" customWidth="true" hidden="false" outlineLevel="0" max="9729" min="9729" style="4" width="12.67"/>
    <col collapsed="false" customWidth="true" hidden="false" outlineLevel="0" max="9730" min="9730" style="4" width="12"/>
    <col collapsed="false" customWidth="true" hidden="false" outlineLevel="0" max="9731" min="9731" style="4" width="14.56"/>
    <col collapsed="false" customWidth="true" hidden="false" outlineLevel="0" max="9732" min="9732" style="4" width="13.56"/>
    <col collapsed="false" customWidth="true" hidden="false" outlineLevel="0" max="9733" min="9733" style="4" width="9"/>
    <col collapsed="false" customWidth="true" hidden="false" outlineLevel="0" max="9734" min="9734" style="4" width="20.33"/>
    <col collapsed="false" customWidth="true" hidden="false" outlineLevel="0" max="9735" min="9735" style="4" width="15.66"/>
    <col collapsed="false" customWidth="true" hidden="false" outlineLevel="0" max="9736" min="9736" style="4" width="19.44"/>
    <col collapsed="false" customWidth="true" hidden="false" outlineLevel="0" max="9737" min="9737" style="4" width="13.11"/>
    <col collapsed="false" customWidth="true" hidden="false" outlineLevel="0" max="9738" min="9738" style="4" width="14.67"/>
    <col collapsed="false" customWidth="true" hidden="false" outlineLevel="0" max="9739" min="9739" style="4" width="20.33"/>
    <col collapsed="false" customWidth="true" hidden="false" outlineLevel="0" max="9740" min="9740" style="4" width="19.11"/>
    <col collapsed="false" customWidth="true" hidden="false" outlineLevel="0" max="9743" min="9741" style="4" width="20"/>
    <col collapsed="false" customWidth="false" hidden="false" outlineLevel="0" max="9744" min="9744" style="4" width="8.56"/>
    <col collapsed="false" customWidth="true" hidden="false" outlineLevel="0" max="9745" min="9745" style="4" width="16.11"/>
    <col collapsed="false" customWidth="true" hidden="false" outlineLevel="0" max="9746" min="9746" style="4" width="15.56"/>
    <col collapsed="false" customWidth="true" hidden="false" outlineLevel="0" max="9747" min="9747" style="4" width="19.44"/>
    <col collapsed="false" customWidth="false" hidden="false" outlineLevel="0" max="9984" min="9748" style="4" width="8.56"/>
    <col collapsed="false" customWidth="true" hidden="false" outlineLevel="0" max="9985" min="9985" style="4" width="12.67"/>
    <col collapsed="false" customWidth="true" hidden="false" outlineLevel="0" max="9986" min="9986" style="4" width="12"/>
    <col collapsed="false" customWidth="true" hidden="false" outlineLevel="0" max="9987" min="9987" style="4" width="14.56"/>
    <col collapsed="false" customWidth="true" hidden="false" outlineLevel="0" max="9988" min="9988" style="4" width="13.56"/>
    <col collapsed="false" customWidth="true" hidden="false" outlineLevel="0" max="9989" min="9989" style="4" width="9"/>
    <col collapsed="false" customWidth="true" hidden="false" outlineLevel="0" max="9990" min="9990" style="4" width="20.33"/>
    <col collapsed="false" customWidth="true" hidden="false" outlineLevel="0" max="9991" min="9991" style="4" width="15.66"/>
    <col collapsed="false" customWidth="true" hidden="false" outlineLevel="0" max="9992" min="9992" style="4" width="19.44"/>
    <col collapsed="false" customWidth="true" hidden="false" outlineLevel="0" max="9993" min="9993" style="4" width="13.11"/>
    <col collapsed="false" customWidth="true" hidden="false" outlineLevel="0" max="9994" min="9994" style="4" width="14.67"/>
    <col collapsed="false" customWidth="true" hidden="false" outlineLevel="0" max="9995" min="9995" style="4" width="20.33"/>
    <col collapsed="false" customWidth="true" hidden="false" outlineLevel="0" max="9996" min="9996" style="4" width="19.11"/>
    <col collapsed="false" customWidth="true" hidden="false" outlineLevel="0" max="9999" min="9997" style="4" width="20"/>
    <col collapsed="false" customWidth="false" hidden="false" outlineLevel="0" max="10000" min="10000" style="4" width="8.56"/>
    <col collapsed="false" customWidth="true" hidden="false" outlineLevel="0" max="10001" min="10001" style="4" width="16.11"/>
    <col collapsed="false" customWidth="true" hidden="false" outlineLevel="0" max="10002" min="10002" style="4" width="15.56"/>
    <col collapsed="false" customWidth="true" hidden="false" outlineLevel="0" max="10003" min="10003" style="4" width="19.44"/>
    <col collapsed="false" customWidth="false" hidden="false" outlineLevel="0" max="10240" min="10004" style="4" width="8.56"/>
    <col collapsed="false" customWidth="true" hidden="false" outlineLevel="0" max="10241" min="10241" style="4" width="12.67"/>
    <col collapsed="false" customWidth="true" hidden="false" outlineLevel="0" max="10242" min="10242" style="4" width="12"/>
    <col collapsed="false" customWidth="true" hidden="false" outlineLevel="0" max="10243" min="10243" style="4" width="14.56"/>
    <col collapsed="false" customWidth="true" hidden="false" outlineLevel="0" max="10244" min="10244" style="4" width="13.56"/>
    <col collapsed="false" customWidth="true" hidden="false" outlineLevel="0" max="10245" min="10245" style="4" width="9"/>
    <col collapsed="false" customWidth="true" hidden="false" outlineLevel="0" max="10246" min="10246" style="4" width="20.33"/>
    <col collapsed="false" customWidth="true" hidden="false" outlineLevel="0" max="10247" min="10247" style="4" width="15.66"/>
    <col collapsed="false" customWidth="true" hidden="false" outlineLevel="0" max="10248" min="10248" style="4" width="19.44"/>
    <col collapsed="false" customWidth="true" hidden="false" outlineLevel="0" max="10249" min="10249" style="4" width="13.11"/>
    <col collapsed="false" customWidth="true" hidden="false" outlineLevel="0" max="10250" min="10250" style="4" width="14.67"/>
    <col collapsed="false" customWidth="true" hidden="false" outlineLevel="0" max="10251" min="10251" style="4" width="20.33"/>
    <col collapsed="false" customWidth="true" hidden="false" outlineLevel="0" max="10252" min="10252" style="4" width="19.11"/>
    <col collapsed="false" customWidth="true" hidden="false" outlineLevel="0" max="10255" min="10253" style="4" width="20"/>
    <col collapsed="false" customWidth="false" hidden="false" outlineLevel="0" max="10256" min="10256" style="4" width="8.56"/>
    <col collapsed="false" customWidth="true" hidden="false" outlineLevel="0" max="10257" min="10257" style="4" width="16.11"/>
    <col collapsed="false" customWidth="true" hidden="false" outlineLevel="0" max="10258" min="10258" style="4" width="15.56"/>
    <col collapsed="false" customWidth="true" hidden="false" outlineLevel="0" max="10259" min="10259" style="4" width="19.44"/>
    <col collapsed="false" customWidth="false" hidden="false" outlineLevel="0" max="10496" min="10260" style="4" width="8.56"/>
    <col collapsed="false" customWidth="true" hidden="false" outlineLevel="0" max="10497" min="10497" style="4" width="12.67"/>
    <col collapsed="false" customWidth="true" hidden="false" outlineLevel="0" max="10498" min="10498" style="4" width="12"/>
    <col collapsed="false" customWidth="true" hidden="false" outlineLevel="0" max="10499" min="10499" style="4" width="14.56"/>
    <col collapsed="false" customWidth="true" hidden="false" outlineLevel="0" max="10500" min="10500" style="4" width="13.56"/>
    <col collapsed="false" customWidth="true" hidden="false" outlineLevel="0" max="10501" min="10501" style="4" width="9"/>
    <col collapsed="false" customWidth="true" hidden="false" outlineLevel="0" max="10502" min="10502" style="4" width="20.33"/>
    <col collapsed="false" customWidth="true" hidden="false" outlineLevel="0" max="10503" min="10503" style="4" width="15.66"/>
    <col collapsed="false" customWidth="true" hidden="false" outlineLevel="0" max="10504" min="10504" style="4" width="19.44"/>
    <col collapsed="false" customWidth="true" hidden="false" outlineLevel="0" max="10505" min="10505" style="4" width="13.11"/>
    <col collapsed="false" customWidth="true" hidden="false" outlineLevel="0" max="10506" min="10506" style="4" width="14.67"/>
    <col collapsed="false" customWidth="true" hidden="false" outlineLevel="0" max="10507" min="10507" style="4" width="20.33"/>
    <col collapsed="false" customWidth="true" hidden="false" outlineLevel="0" max="10508" min="10508" style="4" width="19.11"/>
    <col collapsed="false" customWidth="true" hidden="false" outlineLevel="0" max="10511" min="10509" style="4" width="20"/>
    <col collapsed="false" customWidth="false" hidden="false" outlineLevel="0" max="10512" min="10512" style="4" width="8.56"/>
    <col collapsed="false" customWidth="true" hidden="false" outlineLevel="0" max="10513" min="10513" style="4" width="16.11"/>
    <col collapsed="false" customWidth="true" hidden="false" outlineLevel="0" max="10514" min="10514" style="4" width="15.56"/>
    <col collapsed="false" customWidth="true" hidden="false" outlineLevel="0" max="10515" min="10515" style="4" width="19.44"/>
    <col collapsed="false" customWidth="false" hidden="false" outlineLevel="0" max="10752" min="10516" style="4" width="8.56"/>
    <col collapsed="false" customWidth="true" hidden="false" outlineLevel="0" max="10753" min="10753" style="4" width="12.67"/>
    <col collapsed="false" customWidth="true" hidden="false" outlineLevel="0" max="10754" min="10754" style="4" width="12"/>
    <col collapsed="false" customWidth="true" hidden="false" outlineLevel="0" max="10755" min="10755" style="4" width="14.56"/>
    <col collapsed="false" customWidth="true" hidden="false" outlineLevel="0" max="10756" min="10756" style="4" width="13.56"/>
    <col collapsed="false" customWidth="true" hidden="false" outlineLevel="0" max="10757" min="10757" style="4" width="9"/>
    <col collapsed="false" customWidth="true" hidden="false" outlineLevel="0" max="10758" min="10758" style="4" width="20.33"/>
    <col collapsed="false" customWidth="true" hidden="false" outlineLevel="0" max="10759" min="10759" style="4" width="15.66"/>
    <col collapsed="false" customWidth="true" hidden="false" outlineLevel="0" max="10760" min="10760" style="4" width="19.44"/>
    <col collapsed="false" customWidth="true" hidden="false" outlineLevel="0" max="10761" min="10761" style="4" width="13.11"/>
    <col collapsed="false" customWidth="true" hidden="false" outlineLevel="0" max="10762" min="10762" style="4" width="14.67"/>
    <col collapsed="false" customWidth="true" hidden="false" outlineLevel="0" max="10763" min="10763" style="4" width="20.33"/>
    <col collapsed="false" customWidth="true" hidden="false" outlineLevel="0" max="10764" min="10764" style="4" width="19.11"/>
    <col collapsed="false" customWidth="true" hidden="false" outlineLevel="0" max="10767" min="10765" style="4" width="20"/>
    <col collapsed="false" customWidth="false" hidden="false" outlineLevel="0" max="10768" min="10768" style="4" width="8.56"/>
    <col collapsed="false" customWidth="true" hidden="false" outlineLevel="0" max="10769" min="10769" style="4" width="16.11"/>
    <col collapsed="false" customWidth="true" hidden="false" outlineLevel="0" max="10770" min="10770" style="4" width="15.56"/>
    <col collapsed="false" customWidth="true" hidden="false" outlineLevel="0" max="10771" min="10771" style="4" width="19.44"/>
    <col collapsed="false" customWidth="false" hidden="false" outlineLevel="0" max="11008" min="10772" style="4" width="8.56"/>
    <col collapsed="false" customWidth="true" hidden="false" outlineLevel="0" max="11009" min="11009" style="4" width="12.67"/>
    <col collapsed="false" customWidth="true" hidden="false" outlineLevel="0" max="11010" min="11010" style="4" width="12"/>
    <col collapsed="false" customWidth="true" hidden="false" outlineLevel="0" max="11011" min="11011" style="4" width="14.56"/>
    <col collapsed="false" customWidth="true" hidden="false" outlineLevel="0" max="11012" min="11012" style="4" width="13.56"/>
    <col collapsed="false" customWidth="true" hidden="false" outlineLevel="0" max="11013" min="11013" style="4" width="9"/>
    <col collapsed="false" customWidth="true" hidden="false" outlineLevel="0" max="11014" min="11014" style="4" width="20.33"/>
    <col collapsed="false" customWidth="true" hidden="false" outlineLevel="0" max="11015" min="11015" style="4" width="15.66"/>
    <col collapsed="false" customWidth="true" hidden="false" outlineLevel="0" max="11016" min="11016" style="4" width="19.44"/>
    <col collapsed="false" customWidth="true" hidden="false" outlineLevel="0" max="11017" min="11017" style="4" width="13.11"/>
    <col collapsed="false" customWidth="true" hidden="false" outlineLevel="0" max="11018" min="11018" style="4" width="14.67"/>
    <col collapsed="false" customWidth="true" hidden="false" outlineLevel="0" max="11019" min="11019" style="4" width="20.33"/>
    <col collapsed="false" customWidth="true" hidden="false" outlineLevel="0" max="11020" min="11020" style="4" width="19.11"/>
    <col collapsed="false" customWidth="true" hidden="false" outlineLevel="0" max="11023" min="11021" style="4" width="20"/>
    <col collapsed="false" customWidth="false" hidden="false" outlineLevel="0" max="11024" min="11024" style="4" width="8.56"/>
    <col collapsed="false" customWidth="true" hidden="false" outlineLevel="0" max="11025" min="11025" style="4" width="16.11"/>
    <col collapsed="false" customWidth="true" hidden="false" outlineLevel="0" max="11026" min="11026" style="4" width="15.56"/>
    <col collapsed="false" customWidth="true" hidden="false" outlineLevel="0" max="11027" min="11027" style="4" width="19.44"/>
    <col collapsed="false" customWidth="false" hidden="false" outlineLevel="0" max="11264" min="11028" style="4" width="8.56"/>
    <col collapsed="false" customWidth="true" hidden="false" outlineLevel="0" max="11265" min="11265" style="4" width="12.67"/>
    <col collapsed="false" customWidth="true" hidden="false" outlineLevel="0" max="11266" min="11266" style="4" width="12"/>
    <col collapsed="false" customWidth="true" hidden="false" outlineLevel="0" max="11267" min="11267" style="4" width="14.56"/>
    <col collapsed="false" customWidth="true" hidden="false" outlineLevel="0" max="11268" min="11268" style="4" width="13.56"/>
    <col collapsed="false" customWidth="true" hidden="false" outlineLevel="0" max="11269" min="11269" style="4" width="9"/>
    <col collapsed="false" customWidth="true" hidden="false" outlineLevel="0" max="11270" min="11270" style="4" width="20.33"/>
    <col collapsed="false" customWidth="true" hidden="false" outlineLevel="0" max="11271" min="11271" style="4" width="15.66"/>
    <col collapsed="false" customWidth="true" hidden="false" outlineLevel="0" max="11272" min="11272" style="4" width="19.44"/>
    <col collapsed="false" customWidth="true" hidden="false" outlineLevel="0" max="11273" min="11273" style="4" width="13.11"/>
    <col collapsed="false" customWidth="true" hidden="false" outlineLevel="0" max="11274" min="11274" style="4" width="14.67"/>
    <col collapsed="false" customWidth="true" hidden="false" outlineLevel="0" max="11275" min="11275" style="4" width="20.33"/>
    <col collapsed="false" customWidth="true" hidden="false" outlineLevel="0" max="11276" min="11276" style="4" width="19.11"/>
    <col collapsed="false" customWidth="true" hidden="false" outlineLevel="0" max="11279" min="11277" style="4" width="20"/>
    <col collapsed="false" customWidth="false" hidden="false" outlineLevel="0" max="11280" min="11280" style="4" width="8.56"/>
    <col collapsed="false" customWidth="true" hidden="false" outlineLevel="0" max="11281" min="11281" style="4" width="16.11"/>
    <col collapsed="false" customWidth="true" hidden="false" outlineLevel="0" max="11282" min="11282" style="4" width="15.56"/>
    <col collapsed="false" customWidth="true" hidden="false" outlineLevel="0" max="11283" min="11283" style="4" width="19.44"/>
    <col collapsed="false" customWidth="false" hidden="false" outlineLevel="0" max="11520" min="11284" style="4" width="8.56"/>
    <col collapsed="false" customWidth="true" hidden="false" outlineLevel="0" max="11521" min="11521" style="4" width="12.67"/>
    <col collapsed="false" customWidth="true" hidden="false" outlineLevel="0" max="11522" min="11522" style="4" width="12"/>
    <col collapsed="false" customWidth="true" hidden="false" outlineLevel="0" max="11523" min="11523" style="4" width="14.56"/>
    <col collapsed="false" customWidth="true" hidden="false" outlineLevel="0" max="11524" min="11524" style="4" width="13.56"/>
    <col collapsed="false" customWidth="true" hidden="false" outlineLevel="0" max="11525" min="11525" style="4" width="9"/>
    <col collapsed="false" customWidth="true" hidden="false" outlineLevel="0" max="11526" min="11526" style="4" width="20.33"/>
    <col collapsed="false" customWidth="true" hidden="false" outlineLevel="0" max="11527" min="11527" style="4" width="15.66"/>
    <col collapsed="false" customWidth="true" hidden="false" outlineLevel="0" max="11528" min="11528" style="4" width="19.44"/>
    <col collapsed="false" customWidth="true" hidden="false" outlineLevel="0" max="11529" min="11529" style="4" width="13.11"/>
    <col collapsed="false" customWidth="true" hidden="false" outlineLevel="0" max="11530" min="11530" style="4" width="14.67"/>
    <col collapsed="false" customWidth="true" hidden="false" outlineLevel="0" max="11531" min="11531" style="4" width="20.33"/>
    <col collapsed="false" customWidth="true" hidden="false" outlineLevel="0" max="11532" min="11532" style="4" width="19.11"/>
    <col collapsed="false" customWidth="true" hidden="false" outlineLevel="0" max="11535" min="11533" style="4" width="20"/>
    <col collapsed="false" customWidth="false" hidden="false" outlineLevel="0" max="11536" min="11536" style="4" width="8.56"/>
    <col collapsed="false" customWidth="true" hidden="false" outlineLevel="0" max="11537" min="11537" style="4" width="16.11"/>
    <col collapsed="false" customWidth="true" hidden="false" outlineLevel="0" max="11538" min="11538" style="4" width="15.56"/>
    <col collapsed="false" customWidth="true" hidden="false" outlineLevel="0" max="11539" min="11539" style="4" width="19.44"/>
    <col collapsed="false" customWidth="false" hidden="false" outlineLevel="0" max="11776" min="11540" style="4" width="8.56"/>
    <col collapsed="false" customWidth="true" hidden="false" outlineLevel="0" max="11777" min="11777" style="4" width="12.67"/>
    <col collapsed="false" customWidth="true" hidden="false" outlineLevel="0" max="11778" min="11778" style="4" width="12"/>
    <col collapsed="false" customWidth="true" hidden="false" outlineLevel="0" max="11779" min="11779" style="4" width="14.56"/>
    <col collapsed="false" customWidth="true" hidden="false" outlineLevel="0" max="11780" min="11780" style="4" width="13.56"/>
    <col collapsed="false" customWidth="true" hidden="false" outlineLevel="0" max="11781" min="11781" style="4" width="9"/>
    <col collapsed="false" customWidth="true" hidden="false" outlineLevel="0" max="11782" min="11782" style="4" width="20.33"/>
    <col collapsed="false" customWidth="true" hidden="false" outlineLevel="0" max="11783" min="11783" style="4" width="15.66"/>
    <col collapsed="false" customWidth="true" hidden="false" outlineLevel="0" max="11784" min="11784" style="4" width="19.44"/>
    <col collapsed="false" customWidth="true" hidden="false" outlineLevel="0" max="11785" min="11785" style="4" width="13.11"/>
    <col collapsed="false" customWidth="true" hidden="false" outlineLevel="0" max="11786" min="11786" style="4" width="14.67"/>
    <col collapsed="false" customWidth="true" hidden="false" outlineLevel="0" max="11787" min="11787" style="4" width="20.33"/>
    <col collapsed="false" customWidth="true" hidden="false" outlineLevel="0" max="11788" min="11788" style="4" width="19.11"/>
    <col collapsed="false" customWidth="true" hidden="false" outlineLevel="0" max="11791" min="11789" style="4" width="20"/>
    <col collapsed="false" customWidth="false" hidden="false" outlineLevel="0" max="11792" min="11792" style="4" width="8.56"/>
    <col collapsed="false" customWidth="true" hidden="false" outlineLevel="0" max="11793" min="11793" style="4" width="16.11"/>
    <col collapsed="false" customWidth="true" hidden="false" outlineLevel="0" max="11794" min="11794" style="4" width="15.56"/>
    <col collapsed="false" customWidth="true" hidden="false" outlineLevel="0" max="11795" min="11795" style="4" width="19.44"/>
    <col collapsed="false" customWidth="false" hidden="false" outlineLevel="0" max="12032" min="11796" style="4" width="8.56"/>
    <col collapsed="false" customWidth="true" hidden="false" outlineLevel="0" max="12033" min="12033" style="4" width="12.67"/>
    <col collapsed="false" customWidth="true" hidden="false" outlineLevel="0" max="12034" min="12034" style="4" width="12"/>
    <col collapsed="false" customWidth="true" hidden="false" outlineLevel="0" max="12035" min="12035" style="4" width="14.56"/>
    <col collapsed="false" customWidth="true" hidden="false" outlineLevel="0" max="12036" min="12036" style="4" width="13.56"/>
    <col collapsed="false" customWidth="true" hidden="false" outlineLevel="0" max="12037" min="12037" style="4" width="9"/>
    <col collapsed="false" customWidth="true" hidden="false" outlineLevel="0" max="12038" min="12038" style="4" width="20.33"/>
    <col collapsed="false" customWidth="true" hidden="false" outlineLevel="0" max="12039" min="12039" style="4" width="15.66"/>
    <col collapsed="false" customWidth="true" hidden="false" outlineLevel="0" max="12040" min="12040" style="4" width="19.44"/>
    <col collapsed="false" customWidth="true" hidden="false" outlineLevel="0" max="12041" min="12041" style="4" width="13.11"/>
    <col collapsed="false" customWidth="true" hidden="false" outlineLevel="0" max="12042" min="12042" style="4" width="14.67"/>
    <col collapsed="false" customWidth="true" hidden="false" outlineLevel="0" max="12043" min="12043" style="4" width="20.33"/>
    <col collapsed="false" customWidth="true" hidden="false" outlineLevel="0" max="12044" min="12044" style="4" width="19.11"/>
    <col collapsed="false" customWidth="true" hidden="false" outlineLevel="0" max="12047" min="12045" style="4" width="20"/>
    <col collapsed="false" customWidth="false" hidden="false" outlineLevel="0" max="12048" min="12048" style="4" width="8.56"/>
    <col collapsed="false" customWidth="true" hidden="false" outlineLevel="0" max="12049" min="12049" style="4" width="16.11"/>
    <col collapsed="false" customWidth="true" hidden="false" outlineLevel="0" max="12050" min="12050" style="4" width="15.56"/>
    <col collapsed="false" customWidth="true" hidden="false" outlineLevel="0" max="12051" min="12051" style="4" width="19.44"/>
    <col collapsed="false" customWidth="false" hidden="false" outlineLevel="0" max="12288" min="12052" style="4" width="8.56"/>
    <col collapsed="false" customWidth="true" hidden="false" outlineLevel="0" max="12289" min="12289" style="4" width="12.67"/>
    <col collapsed="false" customWidth="true" hidden="false" outlineLevel="0" max="12290" min="12290" style="4" width="12"/>
    <col collapsed="false" customWidth="true" hidden="false" outlineLevel="0" max="12291" min="12291" style="4" width="14.56"/>
    <col collapsed="false" customWidth="true" hidden="false" outlineLevel="0" max="12292" min="12292" style="4" width="13.56"/>
    <col collapsed="false" customWidth="true" hidden="false" outlineLevel="0" max="12293" min="12293" style="4" width="9"/>
    <col collapsed="false" customWidth="true" hidden="false" outlineLevel="0" max="12294" min="12294" style="4" width="20.33"/>
    <col collapsed="false" customWidth="true" hidden="false" outlineLevel="0" max="12295" min="12295" style="4" width="15.66"/>
    <col collapsed="false" customWidth="true" hidden="false" outlineLevel="0" max="12296" min="12296" style="4" width="19.44"/>
    <col collapsed="false" customWidth="true" hidden="false" outlineLevel="0" max="12297" min="12297" style="4" width="13.11"/>
    <col collapsed="false" customWidth="true" hidden="false" outlineLevel="0" max="12298" min="12298" style="4" width="14.67"/>
    <col collapsed="false" customWidth="true" hidden="false" outlineLevel="0" max="12299" min="12299" style="4" width="20.33"/>
    <col collapsed="false" customWidth="true" hidden="false" outlineLevel="0" max="12300" min="12300" style="4" width="19.11"/>
    <col collapsed="false" customWidth="true" hidden="false" outlineLevel="0" max="12303" min="12301" style="4" width="20"/>
    <col collapsed="false" customWidth="false" hidden="false" outlineLevel="0" max="12304" min="12304" style="4" width="8.56"/>
    <col collapsed="false" customWidth="true" hidden="false" outlineLevel="0" max="12305" min="12305" style="4" width="16.11"/>
    <col collapsed="false" customWidth="true" hidden="false" outlineLevel="0" max="12306" min="12306" style="4" width="15.56"/>
    <col collapsed="false" customWidth="true" hidden="false" outlineLevel="0" max="12307" min="12307" style="4" width="19.44"/>
    <col collapsed="false" customWidth="false" hidden="false" outlineLevel="0" max="12544" min="12308" style="4" width="8.56"/>
    <col collapsed="false" customWidth="true" hidden="false" outlineLevel="0" max="12545" min="12545" style="4" width="12.67"/>
    <col collapsed="false" customWidth="true" hidden="false" outlineLevel="0" max="12546" min="12546" style="4" width="12"/>
    <col collapsed="false" customWidth="true" hidden="false" outlineLevel="0" max="12547" min="12547" style="4" width="14.56"/>
    <col collapsed="false" customWidth="true" hidden="false" outlineLevel="0" max="12548" min="12548" style="4" width="13.56"/>
    <col collapsed="false" customWidth="true" hidden="false" outlineLevel="0" max="12549" min="12549" style="4" width="9"/>
    <col collapsed="false" customWidth="true" hidden="false" outlineLevel="0" max="12550" min="12550" style="4" width="20.33"/>
    <col collapsed="false" customWidth="true" hidden="false" outlineLevel="0" max="12551" min="12551" style="4" width="15.66"/>
    <col collapsed="false" customWidth="true" hidden="false" outlineLevel="0" max="12552" min="12552" style="4" width="19.44"/>
    <col collapsed="false" customWidth="true" hidden="false" outlineLevel="0" max="12553" min="12553" style="4" width="13.11"/>
    <col collapsed="false" customWidth="true" hidden="false" outlineLevel="0" max="12554" min="12554" style="4" width="14.67"/>
    <col collapsed="false" customWidth="true" hidden="false" outlineLevel="0" max="12555" min="12555" style="4" width="20.33"/>
    <col collapsed="false" customWidth="true" hidden="false" outlineLevel="0" max="12556" min="12556" style="4" width="19.11"/>
    <col collapsed="false" customWidth="true" hidden="false" outlineLevel="0" max="12559" min="12557" style="4" width="20"/>
    <col collapsed="false" customWidth="false" hidden="false" outlineLevel="0" max="12560" min="12560" style="4" width="8.56"/>
    <col collapsed="false" customWidth="true" hidden="false" outlineLevel="0" max="12561" min="12561" style="4" width="16.11"/>
    <col collapsed="false" customWidth="true" hidden="false" outlineLevel="0" max="12562" min="12562" style="4" width="15.56"/>
    <col collapsed="false" customWidth="true" hidden="false" outlineLevel="0" max="12563" min="12563" style="4" width="19.44"/>
    <col collapsed="false" customWidth="false" hidden="false" outlineLevel="0" max="12800" min="12564" style="4" width="8.56"/>
    <col collapsed="false" customWidth="true" hidden="false" outlineLevel="0" max="12801" min="12801" style="4" width="12.67"/>
    <col collapsed="false" customWidth="true" hidden="false" outlineLevel="0" max="12802" min="12802" style="4" width="12"/>
    <col collapsed="false" customWidth="true" hidden="false" outlineLevel="0" max="12803" min="12803" style="4" width="14.56"/>
    <col collapsed="false" customWidth="true" hidden="false" outlineLevel="0" max="12804" min="12804" style="4" width="13.56"/>
    <col collapsed="false" customWidth="true" hidden="false" outlineLevel="0" max="12805" min="12805" style="4" width="9"/>
    <col collapsed="false" customWidth="true" hidden="false" outlineLevel="0" max="12806" min="12806" style="4" width="20.33"/>
    <col collapsed="false" customWidth="true" hidden="false" outlineLevel="0" max="12807" min="12807" style="4" width="15.66"/>
    <col collapsed="false" customWidth="true" hidden="false" outlineLevel="0" max="12808" min="12808" style="4" width="19.44"/>
    <col collapsed="false" customWidth="true" hidden="false" outlineLevel="0" max="12809" min="12809" style="4" width="13.11"/>
    <col collapsed="false" customWidth="true" hidden="false" outlineLevel="0" max="12810" min="12810" style="4" width="14.67"/>
    <col collapsed="false" customWidth="true" hidden="false" outlineLevel="0" max="12811" min="12811" style="4" width="20.33"/>
    <col collapsed="false" customWidth="true" hidden="false" outlineLevel="0" max="12812" min="12812" style="4" width="19.11"/>
    <col collapsed="false" customWidth="true" hidden="false" outlineLevel="0" max="12815" min="12813" style="4" width="20"/>
    <col collapsed="false" customWidth="false" hidden="false" outlineLevel="0" max="12816" min="12816" style="4" width="8.56"/>
    <col collapsed="false" customWidth="true" hidden="false" outlineLevel="0" max="12817" min="12817" style="4" width="16.11"/>
    <col collapsed="false" customWidth="true" hidden="false" outlineLevel="0" max="12818" min="12818" style="4" width="15.56"/>
    <col collapsed="false" customWidth="true" hidden="false" outlineLevel="0" max="12819" min="12819" style="4" width="19.44"/>
    <col collapsed="false" customWidth="false" hidden="false" outlineLevel="0" max="13056" min="12820" style="4" width="8.56"/>
    <col collapsed="false" customWidth="true" hidden="false" outlineLevel="0" max="13057" min="13057" style="4" width="12.67"/>
    <col collapsed="false" customWidth="true" hidden="false" outlineLevel="0" max="13058" min="13058" style="4" width="12"/>
    <col collapsed="false" customWidth="true" hidden="false" outlineLevel="0" max="13059" min="13059" style="4" width="14.56"/>
    <col collapsed="false" customWidth="true" hidden="false" outlineLevel="0" max="13060" min="13060" style="4" width="13.56"/>
    <col collapsed="false" customWidth="true" hidden="false" outlineLevel="0" max="13061" min="13061" style="4" width="9"/>
    <col collapsed="false" customWidth="true" hidden="false" outlineLevel="0" max="13062" min="13062" style="4" width="20.33"/>
    <col collapsed="false" customWidth="true" hidden="false" outlineLevel="0" max="13063" min="13063" style="4" width="15.66"/>
    <col collapsed="false" customWidth="true" hidden="false" outlineLevel="0" max="13064" min="13064" style="4" width="19.44"/>
    <col collapsed="false" customWidth="true" hidden="false" outlineLevel="0" max="13065" min="13065" style="4" width="13.11"/>
    <col collapsed="false" customWidth="true" hidden="false" outlineLevel="0" max="13066" min="13066" style="4" width="14.67"/>
    <col collapsed="false" customWidth="true" hidden="false" outlineLevel="0" max="13067" min="13067" style="4" width="20.33"/>
    <col collapsed="false" customWidth="true" hidden="false" outlineLevel="0" max="13068" min="13068" style="4" width="19.11"/>
    <col collapsed="false" customWidth="true" hidden="false" outlineLevel="0" max="13071" min="13069" style="4" width="20"/>
    <col collapsed="false" customWidth="false" hidden="false" outlineLevel="0" max="13072" min="13072" style="4" width="8.56"/>
    <col collapsed="false" customWidth="true" hidden="false" outlineLevel="0" max="13073" min="13073" style="4" width="16.11"/>
    <col collapsed="false" customWidth="true" hidden="false" outlineLevel="0" max="13074" min="13074" style="4" width="15.56"/>
    <col collapsed="false" customWidth="true" hidden="false" outlineLevel="0" max="13075" min="13075" style="4" width="19.44"/>
    <col collapsed="false" customWidth="false" hidden="false" outlineLevel="0" max="13312" min="13076" style="4" width="8.56"/>
    <col collapsed="false" customWidth="true" hidden="false" outlineLevel="0" max="13313" min="13313" style="4" width="12.67"/>
    <col collapsed="false" customWidth="true" hidden="false" outlineLevel="0" max="13314" min="13314" style="4" width="12"/>
    <col collapsed="false" customWidth="true" hidden="false" outlineLevel="0" max="13315" min="13315" style="4" width="14.56"/>
    <col collapsed="false" customWidth="true" hidden="false" outlineLevel="0" max="13316" min="13316" style="4" width="13.56"/>
    <col collapsed="false" customWidth="true" hidden="false" outlineLevel="0" max="13317" min="13317" style="4" width="9"/>
    <col collapsed="false" customWidth="true" hidden="false" outlineLevel="0" max="13318" min="13318" style="4" width="20.33"/>
    <col collapsed="false" customWidth="true" hidden="false" outlineLevel="0" max="13319" min="13319" style="4" width="15.66"/>
    <col collapsed="false" customWidth="true" hidden="false" outlineLevel="0" max="13320" min="13320" style="4" width="19.44"/>
    <col collapsed="false" customWidth="true" hidden="false" outlineLevel="0" max="13321" min="13321" style="4" width="13.11"/>
    <col collapsed="false" customWidth="true" hidden="false" outlineLevel="0" max="13322" min="13322" style="4" width="14.67"/>
    <col collapsed="false" customWidth="true" hidden="false" outlineLevel="0" max="13323" min="13323" style="4" width="20.33"/>
    <col collapsed="false" customWidth="true" hidden="false" outlineLevel="0" max="13324" min="13324" style="4" width="19.11"/>
    <col collapsed="false" customWidth="true" hidden="false" outlineLevel="0" max="13327" min="13325" style="4" width="20"/>
    <col collapsed="false" customWidth="false" hidden="false" outlineLevel="0" max="13328" min="13328" style="4" width="8.56"/>
    <col collapsed="false" customWidth="true" hidden="false" outlineLevel="0" max="13329" min="13329" style="4" width="16.11"/>
    <col collapsed="false" customWidth="true" hidden="false" outlineLevel="0" max="13330" min="13330" style="4" width="15.56"/>
    <col collapsed="false" customWidth="true" hidden="false" outlineLevel="0" max="13331" min="13331" style="4" width="19.44"/>
    <col collapsed="false" customWidth="false" hidden="false" outlineLevel="0" max="13568" min="13332" style="4" width="8.56"/>
    <col collapsed="false" customWidth="true" hidden="false" outlineLevel="0" max="13569" min="13569" style="4" width="12.67"/>
    <col collapsed="false" customWidth="true" hidden="false" outlineLevel="0" max="13570" min="13570" style="4" width="12"/>
    <col collapsed="false" customWidth="true" hidden="false" outlineLevel="0" max="13571" min="13571" style="4" width="14.56"/>
    <col collapsed="false" customWidth="true" hidden="false" outlineLevel="0" max="13572" min="13572" style="4" width="13.56"/>
    <col collapsed="false" customWidth="true" hidden="false" outlineLevel="0" max="13573" min="13573" style="4" width="9"/>
    <col collapsed="false" customWidth="true" hidden="false" outlineLevel="0" max="13574" min="13574" style="4" width="20.33"/>
    <col collapsed="false" customWidth="true" hidden="false" outlineLevel="0" max="13575" min="13575" style="4" width="15.66"/>
    <col collapsed="false" customWidth="true" hidden="false" outlineLevel="0" max="13576" min="13576" style="4" width="19.44"/>
    <col collapsed="false" customWidth="true" hidden="false" outlineLevel="0" max="13577" min="13577" style="4" width="13.11"/>
    <col collapsed="false" customWidth="true" hidden="false" outlineLevel="0" max="13578" min="13578" style="4" width="14.67"/>
    <col collapsed="false" customWidth="true" hidden="false" outlineLevel="0" max="13579" min="13579" style="4" width="20.33"/>
    <col collapsed="false" customWidth="true" hidden="false" outlineLevel="0" max="13580" min="13580" style="4" width="19.11"/>
    <col collapsed="false" customWidth="true" hidden="false" outlineLevel="0" max="13583" min="13581" style="4" width="20"/>
    <col collapsed="false" customWidth="false" hidden="false" outlineLevel="0" max="13584" min="13584" style="4" width="8.56"/>
    <col collapsed="false" customWidth="true" hidden="false" outlineLevel="0" max="13585" min="13585" style="4" width="16.11"/>
    <col collapsed="false" customWidth="true" hidden="false" outlineLevel="0" max="13586" min="13586" style="4" width="15.56"/>
    <col collapsed="false" customWidth="true" hidden="false" outlineLevel="0" max="13587" min="13587" style="4" width="19.44"/>
    <col collapsed="false" customWidth="false" hidden="false" outlineLevel="0" max="13824" min="13588" style="4" width="8.56"/>
    <col collapsed="false" customWidth="true" hidden="false" outlineLevel="0" max="13825" min="13825" style="4" width="12.67"/>
    <col collapsed="false" customWidth="true" hidden="false" outlineLevel="0" max="13826" min="13826" style="4" width="12"/>
    <col collapsed="false" customWidth="true" hidden="false" outlineLevel="0" max="13827" min="13827" style="4" width="14.56"/>
    <col collapsed="false" customWidth="true" hidden="false" outlineLevel="0" max="13828" min="13828" style="4" width="13.56"/>
    <col collapsed="false" customWidth="true" hidden="false" outlineLevel="0" max="13829" min="13829" style="4" width="9"/>
    <col collapsed="false" customWidth="true" hidden="false" outlineLevel="0" max="13830" min="13830" style="4" width="20.33"/>
    <col collapsed="false" customWidth="true" hidden="false" outlineLevel="0" max="13831" min="13831" style="4" width="15.66"/>
    <col collapsed="false" customWidth="true" hidden="false" outlineLevel="0" max="13832" min="13832" style="4" width="19.44"/>
    <col collapsed="false" customWidth="true" hidden="false" outlineLevel="0" max="13833" min="13833" style="4" width="13.11"/>
    <col collapsed="false" customWidth="true" hidden="false" outlineLevel="0" max="13834" min="13834" style="4" width="14.67"/>
    <col collapsed="false" customWidth="true" hidden="false" outlineLevel="0" max="13835" min="13835" style="4" width="20.33"/>
    <col collapsed="false" customWidth="true" hidden="false" outlineLevel="0" max="13836" min="13836" style="4" width="19.11"/>
    <col collapsed="false" customWidth="true" hidden="false" outlineLevel="0" max="13839" min="13837" style="4" width="20"/>
    <col collapsed="false" customWidth="false" hidden="false" outlineLevel="0" max="13840" min="13840" style="4" width="8.56"/>
    <col collapsed="false" customWidth="true" hidden="false" outlineLevel="0" max="13841" min="13841" style="4" width="16.11"/>
    <col collapsed="false" customWidth="true" hidden="false" outlineLevel="0" max="13842" min="13842" style="4" width="15.56"/>
    <col collapsed="false" customWidth="true" hidden="false" outlineLevel="0" max="13843" min="13843" style="4" width="19.44"/>
    <col collapsed="false" customWidth="false" hidden="false" outlineLevel="0" max="14080" min="13844" style="4" width="8.56"/>
    <col collapsed="false" customWidth="true" hidden="false" outlineLevel="0" max="14081" min="14081" style="4" width="12.67"/>
    <col collapsed="false" customWidth="true" hidden="false" outlineLevel="0" max="14082" min="14082" style="4" width="12"/>
    <col collapsed="false" customWidth="true" hidden="false" outlineLevel="0" max="14083" min="14083" style="4" width="14.56"/>
    <col collapsed="false" customWidth="true" hidden="false" outlineLevel="0" max="14084" min="14084" style="4" width="13.56"/>
    <col collapsed="false" customWidth="true" hidden="false" outlineLevel="0" max="14085" min="14085" style="4" width="9"/>
    <col collapsed="false" customWidth="true" hidden="false" outlineLevel="0" max="14086" min="14086" style="4" width="20.33"/>
    <col collapsed="false" customWidth="true" hidden="false" outlineLevel="0" max="14087" min="14087" style="4" width="15.66"/>
    <col collapsed="false" customWidth="true" hidden="false" outlineLevel="0" max="14088" min="14088" style="4" width="19.44"/>
    <col collapsed="false" customWidth="true" hidden="false" outlineLevel="0" max="14089" min="14089" style="4" width="13.11"/>
    <col collapsed="false" customWidth="true" hidden="false" outlineLevel="0" max="14090" min="14090" style="4" width="14.67"/>
    <col collapsed="false" customWidth="true" hidden="false" outlineLevel="0" max="14091" min="14091" style="4" width="20.33"/>
    <col collapsed="false" customWidth="true" hidden="false" outlineLevel="0" max="14092" min="14092" style="4" width="19.11"/>
    <col collapsed="false" customWidth="true" hidden="false" outlineLevel="0" max="14095" min="14093" style="4" width="20"/>
    <col collapsed="false" customWidth="false" hidden="false" outlineLevel="0" max="14096" min="14096" style="4" width="8.56"/>
    <col collapsed="false" customWidth="true" hidden="false" outlineLevel="0" max="14097" min="14097" style="4" width="16.11"/>
    <col collapsed="false" customWidth="true" hidden="false" outlineLevel="0" max="14098" min="14098" style="4" width="15.56"/>
    <col collapsed="false" customWidth="true" hidden="false" outlineLevel="0" max="14099" min="14099" style="4" width="19.44"/>
    <col collapsed="false" customWidth="false" hidden="false" outlineLevel="0" max="14336" min="14100" style="4" width="8.56"/>
    <col collapsed="false" customWidth="true" hidden="false" outlineLevel="0" max="14337" min="14337" style="4" width="12.67"/>
    <col collapsed="false" customWidth="true" hidden="false" outlineLevel="0" max="14338" min="14338" style="4" width="12"/>
    <col collapsed="false" customWidth="true" hidden="false" outlineLevel="0" max="14339" min="14339" style="4" width="14.56"/>
    <col collapsed="false" customWidth="true" hidden="false" outlineLevel="0" max="14340" min="14340" style="4" width="13.56"/>
    <col collapsed="false" customWidth="true" hidden="false" outlineLevel="0" max="14341" min="14341" style="4" width="9"/>
    <col collapsed="false" customWidth="true" hidden="false" outlineLevel="0" max="14342" min="14342" style="4" width="20.33"/>
    <col collapsed="false" customWidth="true" hidden="false" outlineLevel="0" max="14343" min="14343" style="4" width="15.66"/>
    <col collapsed="false" customWidth="true" hidden="false" outlineLevel="0" max="14344" min="14344" style="4" width="19.44"/>
    <col collapsed="false" customWidth="true" hidden="false" outlineLevel="0" max="14345" min="14345" style="4" width="13.11"/>
    <col collapsed="false" customWidth="true" hidden="false" outlineLevel="0" max="14346" min="14346" style="4" width="14.67"/>
    <col collapsed="false" customWidth="true" hidden="false" outlineLevel="0" max="14347" min="14347" style="4" width="20.33"/>
    <col collapsed="false" customWidth="true" hidden="false" outlineLevel="0" max="14348" min="14348" style="4" width="19.11"/>
    <col collapsed="false" customWidth="true" hidden="false" outlineLevel="0" max="14351" min="14349" style="4" width="20"/>
    <col collapsed="false" customWidth="false" hidden="false" outlineLevel="0" max="14352" min="14352" style="4" width="8.56"/>
    <col collapsed="false" customWidth="true" hidden="false" outlineLevel="0" max="14353" min="14353" style="4" width="16.11"/>
    <col collapsed="false" customWidth="true" hidden="false" outlineLevel="0" max="14354" min="14354" style="4" width="15.56"/>
    <col collapsed="false" customWidth="true" hidden="false" outlineLevel="0" max="14355" min="14355" style="4" width="19.44"/>
    <col collapsed="false" customWidth="false" hidden="false" outlineLevel="0" max="14592" min="14356" style="4" width="8.56"/>
    <col collapsed="false" customWidth="true" hidden="false" outlineLevel="0" max="14593" min="14593" style="4" width="12.67"/>
    <col collapsed="false" customWidth="true" hidden="false" outlineLevel="0" max="14594" min="14594" style="4" width="12"/>
    <col collapsed="false" customWidth="true" hidden="false" outlineLevel="0" max="14595" min="14595" style="4" width="14.56"/>
    <col collapsed="false" customWidth="true" hidden="false" outlineLevel="0" max="14596" min="14596" style="4" width="13.56"/>
    <col collapsed="false" customWidth="true" hidden="false" outlineLevel="0" max="14597" min="14597" style="4" width="9"/>
    <col collapsed="false" customWidth="true" hidden="false" outlineLevel="0" max="14598" min="14598" style="4" width="20.33"/>
    <col collapsed="false" customWidth="true" hidden="false" outlineLevel="0" max="14599" min="14599" style="4" width="15.66"/>
    <col collapsed="false" customWidth="true" hidden="false" outlineLevel="0" max="14600" min="14600" style="4" width="19.44"/>
    <col collapsed="false" customWidth="true" hidden="false" outlineLevel="0" max="14601" min="14601" style="4" width="13.11"/>
    <col collapsed="false" customWidth="true" hidden="false" outlineLevel="0" max="14602" min="14602" style="4" width="14.67"/>
    <col collapsed="false" customWidth="true" hidden="false" outlineLevel="0" max="14603" min="14603" style="4" width="20.33"/>
    <col collapsed="false" customWidth="true" hidden="false" outlineLevel="0" max="14604" min="14604" style="4" width="19.11"/>
    <col collapsed="false" customWidth="true" hidden="false" outlineLevel="0" max="14607" min="14605" style="4" width="20"/>
    <col collapsed="false" customWidth="false" hidden="false" outlineLevel="0" max="14608" min="14608" style="4" width="8.56"/>
    <col collapsed="false" customWidth="true" hidden="false" outlineLevel="0" max="14609" min="14609" style="4" width="16.11"/>
    <col collapsed="false" customWidth="true" hidden="false" outlineLevel="0" max="14610" min="14610" style="4" width="15.56"/>
    <col collapsed="false" customWidth="true" hidden="false" outlineLevel="0" max="14611" min="14611" style="4" width="19.44"/>
    <col collapsed="false" customWidth="false" hidden="false" outlineLevel="0" max="14848" min="14612" style="4" width="8.56"/>
    <col collapsed="false" customWidth="true" hidden="false" outlineLevel="0" max="14849" min="14849" style="4" width="12.67"/>
    <col collapsed="false" customWidth="true" hidden="false" outlineLevel="0" max="14850" min="14850" style="4" width="12"/>
    <col collapsed="false" customWidth="true" hidden="false" outlineLevel="0" max="14851" min="14851" style="4" width="14.56"/>
    <col collapsed="false" customWidth="true" hidden="false" outlineLevel="0" max="14852" min="14852" style="4" width="13.56"/>
    <col collapsed="false" customWidth="true" hidden="false" outlineLevel="0" max="14853" min="14853" style="4" width="9"/>
    <col collapsed="false" customWidth="true" hidden="false" outlineLevel="0" max="14854" min="14854" style="4" width="20.33"/>
    <col collapsed="false" customWidth="true" hidden="false" outlineLevel="0" max="14855" min="14855" style="4" width="15.66"/>
    <col collapsed="false" customWidth="true" hidden="false" outlineLevel="0" max="14856" min="14856" style="4" width="19.44"/>
    <col collapsed="false" customWidth="true" hidden="false" outlineLevel="0" max="14857" min="14857" style="4" width="13.11"/>
    <col collapsed="false" customWidth="true" hidden="false" outlineLevel="0" max="14858" min="14858" style="4" width="14.67"/>
    <col collapsed="false" customWidth="true" hidden="false" outlineLevel="0" max="14859" min="14859" style="4" width="20.33"/>
    <col collapsed="false" customWidth="true" hidden="false" outlineLevel="0" max="14860" min="14860" style="4" width="19.11"/>
    <col collapsed="false" customWidth="true" hidden="false" outlineLevel="0" max="14863" min="14861" style="4" width="20"/>
    <col collapsed="false" customWidth="false" hidden="false" outlineLevel="0" max="14864" min="14864" style="4" width="8.56"/>
    <col collapsed="false" customWidth="true" hidden="false" outlineLevel="0" max="14865" min="14865" style="4" width="16.11"/>
    <col collapsed="false" customWidth="true" hidden="false" outlineLevel="0" max="14866" min="14866" style="4" width="15.56"/>
    <col collapsed="false" customWidth="true" hidden="false" outlineLevel="0" max="14867" min="14867" style="4" width="19.44"/>
    <col collapsed="false" customWidth="false" hidden="false" outlineLevel="0" max="15104" min="14868" style="4" width="8.56"/>
    <col collapsed="false" customWidth="true" hidden="false" outlineLevel="0" max="15105" min="15105" style="4" width="12.67"/>
    <col collapsed="false" customWidth="true" hidden="false" outlineLevel="0" max="15106" min="15106" style="4" width="12"/>
    <col collapsed="false" customWidth="true" hidden="false" outlineLevel="0" max="15107" min="15107" style="4" width="14.56"/>
    <col collapsed="false" customWidth="true" hidden="false" outlineLevel="0" max="15108" min="15108" style="4" width="13.56"/>
    <col collapsed="false" customWidth="true" hidden="false" outlineLevel="0" max="15109" min="15109" style="4" width="9"/>
    <col collapsed="false" customWidth="true" hidden="false" outlineLevel="0" max="15110" min="15110" style="4" width="20.33"/>
    <col collapsed="false" customWidth="true" hidden="false" outlineLevel="0" max="15111" min="15111" style="4" width="15.66"/>
    <col collapsed="false" customWidth="true" hidden="false" outlineLevel="0" max="15112" min="15112" style="4" width="19.44"/>
    <col collapsed="false" customWidth="true" hidden="false" outlineLevel="0" max="15113" min="15113" style="4" width="13.11"/>
    <col collapsed="false" customWidth="true" hidden="false" outlineLevel="0" max="15114" min="15114" style="4" width="14.67"/>
    <col collapsed="false" customWidth="true" hidden="false" outlineLevel="0" max="15115" min="15115" style="4" width="20.33"/>
    <col collapsed="false" customWidth="true" hidden="false" outlineLevel="0" max="15116" min="15116" style="4" width="19.11"/>
    <col collapsed="false" customWidth="true" hidden="false" outlineLevel="0" max="15119" min="15117" style="4" width="20"/>
    <col collapsed="false" customWidth="false" hidden="false" outlineLevel="0" max="15120" min="15120" style="4" width="8.56"/>
    <col collapsed="false" customWidth="true" hidden="false" outlineLevel="0" max="15121" min="15121" style="4" width="16.11"/>
    <col collapsed="false" customWidth="true" hidden="false" outlineLevel="0" max="15122" min="15122" style="4" width="15.56"/>
    <col collapsed="false" customWidth="true" hidden="false" outlineLevel="0" max="15123" min="15123" style="4" width="19.44"/>
    <col collapsed="false" customWidth="false" hidden="false" outlineLevel="0" max="15360" min="15124" style="4" width="8.56"/>
    <col collapsed="false" customWidth="true" hidden="false" outlineLevel="0" max="15361" min="15361" style="4" width="12.67"/>
    <col collapsed="false" customWidth="true" hidden="false" outlineLevel="0" max="15362" min="15362" style="4" width="12"/>
    <col collapsed="false" customWidth="true" hidden="false" outlineLevel="0" max="15363" min="15363" style="4" width="14.56"/>
    <col collapsed="false" customWidth="true" hidden="false" outlineLevel="0" max="15364" min="15364" style="4" width="13.56"/>
    <col collapsed="false" customWidth="true" hidden="false" outlineLevel="0" max="15365" min="15365" style="4" width="9"/>
    <col collapsed="false" customWidth="true" hidden="false" outlineLevel="0" max="15366" min="15366" style="4" width="20.33"/>
    <col collapsed="false" customWidth="true" hidden="false" outlineLevel="0" max="15367" min="15367" style="4" width="15.66"/>
    <col collapsed="false" customWidth="true" hidden="false" outlineLevel="0" max="15368" min="15368" style="4" width="19.44"/>
    <col collapsed="false" customWidth="true" hidden="false" outlineLevel="0" max="15369" min="15369" style="4" width="13.11"/>
    <col collapsed="false" customWidth="true" hidden="false" outlineLevel="0" max="15370" min="15370" style="4" width="14.67"/>
    <col collapsed="false" customWidth="true" hidden="false" outlineLevel="0" max="15371" min="15371" style="4" width="20.33"/>
    <col collapsed="false" customWidth="true" hidden="false" outlineLevel="0" max="15372" min="15372" style="4" width="19.11"/>
    <col collapsed="false" customWidth="true" hidden="false" outlineLevel="0" max="15375" min="15373" style="4" width="20"/>
    <col collapsed="false" customWidth="false" hidden="false" outlineLevel="0" max="15376" min="15376" style="4" width="8.56"/>
    <col collapsed="false" customWidth="true" hidden="false" outlineLevel="0" max="15377" min="15377" style="4" width="16.11"/>
    <col collapsed="false" customWidth="true" hidden="false" outlineLevel="0" max="15378" min="15378" style="4" width="15.56"/>
    <col collapsed="false" customWidth="true" hidden="false" outlineLevel="0" max="15379" min="15379" style="4" width="19.44"/>
    <col collapsed="false" customWidth="false" hidden="false" outlineLevel="0" max="15616" min="15380" style="4" width="8.56"/>
    <col collapsed="false" customWidth="true" hidden="false" outlineLevel="0" max="15617" min="15617" style="4" width="12.67"/>
    <col collapsed="false" customWidth="true" hidden="false" outlineLevel="0" max="15618" min="15618" style="4" width="12"/>
    <col collapsed="false" customWidth="true" hidden="false" outlineLevel="0" max="15619" min="15619" style="4" width="14.56"/>
    <col collapsed="false" customWidth="true" hidden="false" outlineLevel="0" max="15620" min="15620" style="4" width="13.56"/>
    <col collapsed="false" customWidth="true" hidden="false" outlineLevel="0" max="15621" min="15621" style="4" width="9"/>
    <col collapsed="false" customWidth="true" hidden="false" outlineLevel="0" max="15622" min="15622" style="4" width="20.33"/>
    <col collapsed="false" customWidth="true" hidden="false" outlineLevel="0" max="15623" min="15623" style="4" width="15.66"/>
    <col collapsed="false" customWidth="true" hidden="false" outlineLevel="0" max="15624" min="15624" style="4" width="19.44"/>
    <col collapsed="false" customWidth="true" hidden="false" outlineLevel="0" max="15625" min="15625" style="4" width="13.11"/>
    <col collapsed="false" customWidth="true" hidden="false" outlineLevel="0" max="15626" min="15626" style="4" width="14.67"/>
    <col collapsed="false" customWidth="true" hidden="false" outlineLevel="0" max="15627" min="15627" style="4" width="20.33"/>
    <col collapsed="false" customWidth="true" hidden="false" outlineLevel="0" max="15628" min="15628" style="4" width="19.11"/>
    <col collapsed="false" customWidth="true" hidden="false" outlineLevel="0" max="15631" min="15629" style="4" width="20"/>
    <col collapsed="false" customWidth="false" hidden="false" outlineLevel="0" max="15632" min="15632" style="4" width="8.56"/>
    <col collapsed="false" customWidth="true" hidden="false" outlineLevel="0" max="15633" min="15633" style="4" width="16.11"/>
    <col collapsed="false" customWidth="true" hidden="false" outlineLevel="0" max="15634" min="15634" style="4" width="15.56"/>
    <col collapsed="false" customWidth="true" hidden="false" outlineLevel="0" max="15635" min="15635" style="4" width="19.44"/>
    <col collapsed="false" customWidth="false" hidden="false" outlineLevel="0" max="15872" min="15636" style="4" width="8.56"/>
    <col collapsed="false" customWidth="true" hidden="false" outlineLevel="0" max="15873" min="15873" style="4" width="12.67"/>
    <col collapsed="false" customWidth="true" hidden="false" outlineLevel="0" max="15874" min="15874" style="4" width="12"/>
    <col collapsed="false" customWidth="true" hidden="false" outlineLevel="0" max="15875" min="15875" style="4" width="14.56"/>
    <col collapsed="false" customWidth="true" hidden="false" outlineLevel="0" max="15876" min="15876" style="4" width="13.56"/>
    <col collapsed="false" customWidth="true" hidden="false" outlineLevel="0" max="15877" min="15877" style="4" width="9"/>
    <col collapsed="false" customWidth="true" hidden="false" outlineLevel="0" max="15878" min="15878" style="4" width="20.33"/>
    <col collapsed="false" customWidth="true" hidden="false" outlineLevel="0" max="15879" min="15879" style="4" width="15.66"/>
    <col collapsed="false" customWidth="true" hidden="false" outlineLevel="0" max="15880" min="15880" style="4" width="19.44"/>
    <col collapsed="false" customWidth="true" hidden="false" outlineLevel="0" max="15881" min="15881" style="4" width="13.11"/>
    <col collapsed="false" customWidth="true" hidden="false" outlineLevel="0" max="15882" min="15882" style="4" width="14.67"/>
    <col collapsed="false" customWidth="true" hidden="false" outlineLevel="0" max="15883" min="15883" style="4" width="20.33"/>
    <col collapsed="false" customWidth="true" hidden="false" outlineLevel="0" max="15884" min="15884" style="4" width="19.11"/>
    <col collapsed="false" customWidth="true" hidden="false" outlineLevel="0" max="15887" min="15885" style="4" width="20"/>
    <col collapsed="false" customWidth="false" hidden="false" outlineLevel="0" max="15888" min="15888" style="4" width="8.56"/>
    <col collapsed="false" customWidth="true" hidden="false" outlineLevel="0" max="15889" min="15889" style="4" width="16.11"/>
    <col collapsed="false" customWidth="true" hidden="false" outlineLevel="0" max="15890" min="15890" style="4" width="15.56"/>
    <col collapsed="false" customWidth="true" hidden="false" outlineLevel="0" max="15891" min="15891" style="4" width="19.44"/>
    <col collapsed="false" customWidth="false" hidden="false" outlineLevel="0" max="16128" min="15892" style="4" width="8.56"/>
    <col collapsed="false" customWidth="true" hidden="false" outlineLevel="0" max="16129" min="16129" style="4" width="12.67"/>
    <col collapsed="false" customWidth="true" hidden="false" outlineLevel="0" max="16130" min="16130" style="4" width="12"/>
    <col collapsed="false" customWidth="true" hidden="false" outlineLevel="0" max="16131" min="16131" style="4" width="14.56"/>
    <col collapsed="false" customWidth="true" hidden="false" outlineLevel="0" max="16132" min="16132" style="4" width="13.56"/>
    <col collapsed="false" customWidth="true" hidden="false" outlineLevel="0" max="16133" min="16133" style="4" width="9"/>
    <col collapsed="false" customWidth="true" hidden="false" outlineLevel="0" max="16134" min="16134" style="4" width="20.33"/>
    <col collapsed="false" customWidth="true" hidden="false" outlineLevel="0" max="16135" min="16135" style="4" width="15.66"/>
    <col collapsed="false" customWidth="true" hidden="false" outlineLevel="0" max="16136" min="16136" style="4" width="19.44"/>
    <col collapsed="false" customWidth="true" hidden="false" outlineLevel="0" max="16137" min="16137" style="4" width="13.11"/>
    <col collapsed="false" customWidth="true" hidden="false" outlineLevel="0" max="16138" min="16138" style="4" width="14.67"/>
    <col collapsed="false" customWidth="true" hidden="false" outlineLevel="0" max="16139" min="16139" style="4" width="20.33"/>
    <col collapsed="false" customWidth="true" hidden="false" outlineLevel="0" max="16140" min="16140" style="4" width="19.11"/>
    <col collapsed="false" customWidth="true" hidden="false" outlineLevel="0" max="16143" min="16141" style="4" width="20"/>
    <col collapsed="false" customWidth="false" hidden="false" outlineLevel="0" max="16144" min="16144" style="4" width="8.56"/>
    <col collapsed="false" customWidth="true" hidden="false" outlineLevel="0" max="16145" min="16145" style="4" width="16.11"/>
    <col collapsed="false" customWidth="true" hidden="false" outlineLevel="0" max="16146" min="16146" style="4" width="15.56"/>
    <col collapsed="false" customWidth="true" hidden="false" outlineLevel="0" max="16147" min="16147" style="4" width="19.44"/>
    <col collapsed="false" customWidth="false" hidden="false" outlineLevel="0" max="16384" min="16148" style="4" width="8.56"/>
  </cols>
  <sheetData>
    <row r="1" s="4" customFormat="true" ht="114" hidden="false" customHeight="true" outlineLevel="0" collapsed="false">
      <c r="A1" s="5"/>
      <c r="B1" s="5"/>
      <c r="C1" s="6" t="s">
        <v>0</v>
      </c>
      <c r="D1" s="6"/>
      <c r="E1" s="6"/>
      <c r="F1" s="6"/>
      <c r="G1" s="6"/>
      <c r="H1" s="6"/>
      <c r="I1" s="7" t="s">
        <v>1</v>
      </c>
      <c r="J1" s="7"/>
      <c r="K1" s="7"/>
      <c r="L1" s="3"/>
      <c r="N1" s="3"/>
    </row>
    <row r="2" s="4" customFormat="true" ht="28.5" hidden="false" customHeight="true" outlineLevel="0" collapsed="false">
      <c r="A2" s="8" t="s">
        <v>2</v>
      </c>
      <c r="B2" s="8"/>
      <c r="C2" s="8"/>
      <c r="D2" s="8"/>
      <c r="E2" s="8"/>
      <c r="F2" s="8"/>
      <c r="G2" s="8"/>
      <c r="H2" s="8"/>
      <c r="I2" s="8"/>
      <c r="J2" s="8"/>
      <c r="K2" s="8"/>
      <c r="L2" s="3"/>
      <c r="N2" s="3"/>
    </row>
    <row r="3" s="3" customFormat="true" ht="27" hidden="false" customHeight="true" outlineLevel="0" collapsed="false">
      <c r="A3" s="9" t="s">
        <v>3</v>
      </c>
      <c r="B3" s="9"/>
      <c r="C3" s="9"/>
      <c r="D3" s="9"/>
      <c r="E3" s="9"/>
      <c r="F3" s="9"/>
      <c r="G3" s="9"/>
      <c r="H3" s="9"/>
      <c r="I3" s="9"/>
      <c r="J3" s="9"/>
      <c r="K3" s="9"/>
      <c r="O3" s="10"/>
    </row>
    <row r="4" s="3" customFormat="true" ht="23.25" hidden="false" customHeight="true" outlineLevel="0" collapsed="false">
      <c r="A4" s="5" t="s">
        <v>4</v>
      </c>
      <c r="B4" s="5"/>
      <c r="C4" s="5"/>
      <c r="D4" s="5"/>
      <c r="E4" s="5"/>
      <c r="F4" s="5"/>
      <c r="G4" s="5"/>
      <c r="H4" s="5"/>
      <c r="I4" s="5"/>
      <c r="J4" s="5"/>
      <c r="K4" s="5"/>
      <c r="O4" s="4"/>
    </row>
    <row r="5" s="3" customFormat="true" ht="23.25" hidden="false" customHeight="true" outlineLevel="0" collapsed="false">
      <c r="A5" s="5" t="s">
        <v>5</v>
      </c>
      <c r="B5" s="5"/>
      <c r="C5" s="5"/>
      <c r="D5" s="5"/>
      <c r="E5" s="5"/>
      <c r="F5" s="5"/>
      <c r="G5" s="5"/>
      <c r="H5" s="5" t="s">
        <v>6</v>
      </c>
      <c r="I5" s="5"/>
      <c r="J5" s="5"/>
      <c r="K5" s="5"/>
      <c r="O5" s="4"/>
    </row>
    <row r="6" s="3" customFormat="true" ht="23.25" hidden="false" customHeight="true" outlineLevel="0" collapsed="false">
      <c r="A6" s="11" t="s">
        <v>7</v>
      </c>
      <c r="B6" s="11"/>
      <c r="C6" s="11"/>
      <c r="D6" s="11"/>
      <c r="E6" s="11"/>
      <c r="F6" s="11"/>
      <c r="G6" s="11"/>
      <c r="H6" s="11" t="s">
        <v>8</v>
      </c>
      <c r="I6" s="11"/>
      <c r="J6" s="11"/>
      <c r="K6" s="11"/>
      <c r="N6" s="12"/>
      <c r="O6" s="4"/>
    </row>
    <row r="7" s="3" customFormat="true" ht="23.25" hidden="false" customHeight="true" outlineLevel="0" collapsed="false">
      <c r="A7" s="5" t="s">
        <v>9</v>
      </c>
      <c r="B7" s="5"/>
      <c r="C7" s="5" t="s">
        <v>10</v>
      </c>
      <c r="D7" s="5" t="s">
        <v>11</v>
      </c>
      <c r="E7" s="5"/>
      <c r="F7" s="5"/>
      <c r="G7" s="5"/>
      <c r="H7" s="5" t="s">
        <v>12</v>
      </c>
      <c r="I7" s="5"/>
      <c r="J7" s="5"/>
      <c r="K7" s="5"/>
      <c r="N7" s="4"/>
      <c r="O7" s="4"/>
    </row>
    <row r="8" s="3" customFormat="true" ht="23.25" hidden="false" customHeight="true" outlineLevel="0" collapsed="false">
      <c r="A8" s="13" t="s">
        <v>13</v>
      </c>
      <c r="B8" s="13"/>
      <c r="C8" s="13" t="s">
        <v>14</v>
      </c>
      <c r="D8" s="13" t="s">
        <v>15</v>
      </c>
      <c r="E8" s="13"/>
      <c r="F8" s="13"/>
      <c r="G8" s="13"/>
      <c r="H8" s="13" t="s">
        <v>16</v>
      </c>
      <c r="I8" s="13"/>
      <c r="J8" s="13"/>
      <c r="K8" s="13"/>
      <c r="N8" s="4"/>
      <c r="O8" s="4"/>
    </row>
    <row r="9" s="3" customFormat="true" ht="24.75" hidden="false" customHeight="true" outlineLevel="0" collapsed="false">
      <c r="A9" s="14" t="s">
        <v>17</v>
      </c>
      <c r="B9" s="14"/>
      <c r="C9" s="14"/>
      <c r="D9" s="14"/>
      <c r="E9" s="14"/>
      <c r="F9" s="14"/>
      <c r="G9" s="14"/>
      <c r="H9" s="14"/>
      <c r="I9" s="14"/>
      <c r="J9" s="14"/>
      <c r="K9" s="14"/>
      <c r="N9" s="4"/>
      <c r="O9" s="4"/>
    </row>
    <row r="10" s="3" customFormat="true" ht="26.25" hidden="false" customHeight="true" outlineLevel="0" collapsed="false">
      <c r="A10" s="15"/>
      <c r="B10" s="15"/>
      <c r="C10" s="15"/>
      <c r="D10" s="15"/>
      <c r="E10" s="15"/>
      <c r="F10" s="15"/>
      <c r="G10" s="15"/>
      <c r="H10" s="15"/>
      <c r="I10" s="15"/>
      <c r="J10" s="15"/>
      <c r="K10" s="15"/>
      <c r="N10" s="4"/>
      <c r="O10" s="4"/>
    </row>
    <row r="11" s="3" customFormat="true" ht="23.25" hidden="false" customHeight="true" outlineLevel="0" collapsed="false">
      <c r="A11" s="9" t="s">
        <v>18</v>
      </c>
      <c r="B11" s="9"/>
      <c r="C11" s="9"/>
      <c r="D11" s="9"/>
      <c r="E11" s="9"/>
      <c r="F11" s="9"/>
      <c r="G11" s="9"/>
      <c r="H11" s="9"/>
      <c r="I11" s="9"/>
      <c r="J11" s="9"/>
      <c r="K11" s="9"/>
      <c r="N11" s="4"/>
      <c r="O11" s="4"/>
    </row>
    <row r="12" s="3" customFormat="true" ht="32.25" hidden="false" customHeight="true" outlineLevel="0" collapsed="false">
      <c r="A12" s="16" t="s">
        <v>19</v>
      </c>
      <c r="B12" s="16"/>
      <c r="C12" s="16"/>
      <c r="D12" s="16"/>
      <c r="E12" s="16"/>
      <c r="F12" s="16"/>
      <c r="G12" s="16"/>
      <c r="H12" s="16" t="s">
        <v>20</v>
      </c>
      <c r="I12" s="16"/>
      <c r="J12" s="16"/>
      <c r="K12" s="16"/>
      <c r="N12" s="4"/>
      <c r="O12" s="4"/>
    </row>
    <row r="13" s="3" customFormat="true" ht="23.25" hidden="false" customHeight="true" outlineLevel="0" collapsed="false">
      <c r="A13" s="11"/>
      <c r="B13" s="11"/>
      <c r="C13" s="11"/>
      <c r="D13" s="11"/>
      <c r="E13" s="11"/>
      <c r="F13" s="11"/>
      <c r="G13" s="11"/>
      <c r="H13" s="11"/>
      <c r="I13" s="11"/>
      <c r="J13" s="11"/>
      <c r="K13" s="11"/>
      <c r="N13" s="4"/>
      <c r="O13" s="4"/>
    </row>
    <row r="14" s="3" customFormat="true" ht="23.25" hidden="false" customHeight="true" outlineLevel="0" collapsed="false">
      <c r="A14" s="5" t="s">
        <v>5</v>
      </c>
      <c r="B14" s="5"/>
      <c r="C14" s="5"/>
      <c r="D14" s="5"/>
      <c r="E14" s="5"/>
      <c r="F14" s="5"/>
      <c r="G14" s="5"/>
      <c r="H14" s="5" t="s">
        <v>6</v>
      </c>
      <c r="I14" s="5"/>
      <c r="J14" s="5"/>
      <c r="K14" s="5"/>
      <c r="N14" s="4"/>
      <c r="O14" s="4"/>
    </row>
    <row r="15" s="3" customFormat="true" ht="23.25" hidden="false" customHeight="true" outlineLevel="0" collapsed="false">
      <c r="A15" s="11"/>
      <c r="B15" s="11"/>
      <c r="C15" s="11"/>
      <c r="D15" s="11"/>
      <c r="E15" s="11"/>
      <c r="F15" s="11"/>
      <c r="G15" s="11"/>
      <c r="H15" s="11"/>
      <c r="I15" s="11"/>
      <c r="J15" s="11"/>
      <c r="K15" s="11"/>
      <c r="N15" s="4"/>
      <c r="O15" s="4"/>
    </row>
    <row r="16" s="3" customFormat="true" ht="23.25" hidden="false" customHeight="true" outlineLevel="0" collapsed="false">
      <c r="A16" s="5" t="s">
        <v>9</v>
      </c>
      <c r="B16" s="5"/>
      <c r="C16" s="5" t="s">
        <v>10</v>
      </c>
      <c r="D16" s="5" t="s">
        <v>11</v>
      </c>
      <c r="E16" s="5"/>
      <c r="F16" s="5"/>
      <c r="G16" s="5"/>
      <c r="H16" s="5" t="s">
        <v>21</v>
      </c>
      <c r="I16" s="5"/>
      <c r="J16" s="5"/>
      <c r="K16" s="5"/>
      <c r="N16" s="4"/>
      <c r="O16" s="4"/>
    </row>
    <row r="17" s="3" customFormat="true" ht="23.25" hidden="false" customHeight="true" outlineLevel="0" collapsed="false">
      <c r="A17" s="11" t="s">
        <v>22</v>
      </c>
      <c r="B17" s="11"/>
      <c r="C17" s="11" t="s">
        <v>14</v>
      </c>
      <c r="D17" s="11"/>
      <c r="E17" s="11"/>
      <c r="F17" s="11"/>
      <c r="G17" s="11"/>
      <c r="H17" s="11"/>
      <c r="I17" s="11"/>
      <c r="J17" s="11"/>
      <c r="K17" s="11"/>
      <c r="N17" s="4"/>
      <c r="O17" s="4"/>
    </row>
    <row r="18" s="3" customFormat="true" ht="23.25" hidden="false" customHeight="true" outlineLevel="0" collapsed="false">
      <c r="A18" s="5" t="s">
        <v>23</v>
      </c>
      <c r="B18" s="5"/>
      <c r="C18" s="5" t="s">
        <v>24</v>
      </c>
      <c r="D18" s="5" t="s">
        <v>25</v>
      </c>
      <c r="E18" s="5" t="s">
        <v>26</v>
      </c>
      <c r="F18" s="5"/>
      <c r="G18" s="5"/>
      <c r="H18" s="5" t="s">
        <v>27</v>
      </c>
      <c r="I18" s="5"/>
      <c r="J18" s="5"/>
      <c r="K18" s="5"/>
      <c r="N18" s="4"/>
      <c r="O18" s="4"/>
    </row>
    <row r="19" s="3" customFormat="true" ht="30" hidden="false" customHeight="true" outlineLevel="0" collapsed="false">
      <c r="A19" s="11"/>
      <c r="B19" s="11"/>
      <c r="C19" s="11"/>
      <c r="D19" s="11"/>
      <c r="E19" s="17"/>
      <c r="F19" s="17"/>
      <c r="G19" s="17"/>
      <c r="H19" s="18"/>
      <c r="I19" s="18"/>
      <c r="J19" s="18"/>
      <c r="K19" s="18"/>
      <c r="N19" s="4"/>
      <c r="O19" s="4"/>
    </row>
    <row r="20" s="3" customFormat="true" ht="23.25" hidden="false" customHeight="true" outlineLevel="0" collapsed="false">
      <c r="A20" s="9" t="s">
        <v>28</v>
      </c>
      <c r="B20" s="9"/>
      <c r="C20" s="9"/>
      <c r="D20" s="9"/>
      <c r="E20" s="9"/>
      <c r="F20" s="9"/>
      <c r="G20" s="9"/>
      <c r="H20" s="9"/>
      <c r="I20" s="9"/>
      <c r="J20" s="9"/>
      <c r="K20" s="9"/>
      <c r="N20" s="4"/>
      <c r="O20" s="4"/>
    </row>
    <row r="21" s="3" customFormat="true" ht="23.25" hidden="false" customHeight="true" outlineLevel="0" collapsed="false">
      <c r="A21" s="5" t="s">
        <v>29</v>
      </c>
      <c r="B21" s="5"/>
      <c r="C21" s="5"/>
      <c r="D21" s="5"/>
      <c r="E21" s="5"/>
      <c r="F21" s="5"/>
      <c r="G21" s="5"/>
      <c r="H21" s="5" t="s">
        <v>30</v>
      </c>
      <c r="I21" s="5"/>
      <c r="J21" s="5"/>
      <c r="K21" s="5"/>
      <c r="N21" s="4"/>
      <c r="O21" s="4"/>
    </row>
    <row r="22" s="3" customFormat="true" ht="23.25" hidden="false" customHeight="true" outlineLevel="0" collapsed="false">
      <c r="A22" s="11"/>
      <c r="B22" s="11"/>
      <c r="C22" s="11"/>
      <c r="D22" s="11"/>
      <c r="E22" s="11"/>
      <c r="F22" s="11"/>
      <c r="G22" s="11"/>
      <c r="H22" s="11"/>
      <c r="I22" s="11"/>
      <c r="J22" s="11"/>
      <c r="K22" s="11"/>
      <c r="N22" s="4"/>
      <c r="O22" s="4"/>
    </row>
    <row r="23" s="3" customFormat="true" ht="23.25" hidden="false" customHeight="true" outlineLevel="0" collapsed="false">
      <c r="A23" s="5" t="s">
        <v>31</v>
      </c>
      <c r="B23" s="5"/>
      <c r="C23" s="5"/>
      <c r="D23" s="5" t="s">
        <v>32</v>
      </c>
      <c r="E23" s="5"/>
      <c r="F23" s="5"/>
      <c r="G23" s="5"/>
      <c r="H23" s="5" t="s">
        <v>33</v>
      </c>
      <c r="I23" s="5"/>
      <c r="J23" s="5"/>
      <c r="K23" s="5"/>
      <c r="N23" s="4"/>
      <c r="O23" s="4"/>
    </row>
    <row r="24" s="3" customFormat="true" ht="23.25" hidden="false" customHeight="true" outlineLevel="0" collapsed="false">
      <c r="A24" s="19"/>
      <c r="B24" s="19"/>
      <c r="C24" s="19"/>
      <c r="D24" s="11"/>
      <c r="E24" s="11"/>
      <c r="F24" s="11"/>
      <c r="G24" s="11"/>
      <c r="H24" s="20"/>
      <c r="I24" s="20"/>
      <c r="J24" s="20"/>
      <c r="K24" s="20"/>
      <c r="N24" s="4"/>
      <c r="O24" s="4"/>
    </row>
    <row r="25" s="3" customFormat="true" ht="23.25" hidden="false" customHeight="true" outlineLevel="0" collapsed="false">
      <c r="A25" s="5" t="s">
        <v>5</v>
      </c>
      <c r="B25" s="5"/>
      <c r="C25" s="5"/>
      <c r="D25" s="5"/>
      <c r="E25" s="5"/>
      <c r="F25" s="5"/>
      <c r="G25" s="5"/>
      <c r="H25" s="5" t="s">
        <v>6</v>
      </c>
      <c r="I25" s="5"/>
      <c r="J25" s="5"/>
      <c r="K25" s="5"/>
      <c r="N25" s="4"/>
      <c r="O25" s="4"/>
    </row>
    <row r="26" s="3" customFormat="true" ht="23.25" hidden="false" customHeight="true" outlineLevel="0" collapsed="false">
      <c r="A26" s="20"/>
      <c r="B26" s="20"/>
      <c r="C26" s="20"/>
      <c r="D26" s="20"/>
      <c r="E26" s="20"/>
      <c r="F26" s="20"/>
      <c r="G26" s="20"/>
      <c r="H26" s="20"/>
      <c r="I26" s="20"/>
      <c r="J26" s="20"/>
      <c r="K26" s="20"/>
      <c r="N26" s="4"/>
      <c r="O26" s="4"/>
    </row>
    <row r="27" s="3" customFormat="true" ht="32.25" hidden="false" customHeight="true" outlineLevel="0" collapsed="false">
      <c r="A27" s="5" t="s">
        <v>9</v>
      </c>
      <c r="B27" s="5"/>
      <c r="C27" s="5" t="s">
        <v>10</v>
      </c>
      <c r="D27" s="5" t="s">
        <v>11</v>
      </c>
      <c r="E27" s="5"/>
      <c r="F27" s="5"/>
      <c r="G27" s="5" t="s">
        <v>34</v>
      </c>
      <c r="H27" s="5"/>
      <c r="I27" s="5" t="s">
        <v>27</v>
      </c>
      <c r="J27" s="5"/>
      <c r="K27" s="5"/>
      <c r="N27" s="4"/>
      <c r="O27" s="4"/>
    </row>
    <row r="28" s="3" customFormat="true" ht="31.5" hidden="false" customHeight="true" outlineLevel="0" collapsed="false">
      <c r="A28" s="21"/>
      <c r="B28" s="21"/>
      <c r="C28" s="22"/>
      <c r="D28" s="22"/>
      <c r="E28" s="22"/>
      <c r="F28" s="22"/>
      <c r="G28" s="20"/>
      <c r="H28" s="20"/>
      <c r="I28" s="23"/>
      <c r="J28" s="23"/>
      <c r="K28" s="23"/>
      <c r="N28" s="4"/>
      <c r="O28" s="4"/>
    </row>
    <row r="29" s="3" customFormat="true" ht="263.25" hidden="false" customHeight="true" outlineLevel="0" collapsed="false">
      <c r="A29" s="24" t="s">
        <v>35</v>
      </c>
      <c r="B29" s="24"/>
      <c r="C29" s="24"/>
      <c r="D29" s="24"/>
      <c r="E29" s="24"/>
      <c r="F29" s="24"/>
      <c r="G29" s="24"/>
      <c r="H29" s="24"/>
      <c r="I29" s="24"/>
      <c r="J29" s="24"/>
      <c r="K29" s="24"/>
      <c r="N29" s="4"/>
      <c r="O29" s="4"/>
    </row>
    <row r="30" s="3" customFormat="true" ht="27" hidden="false" customHeight="true" outlineLevel="0" collapsed="false">
      <c r="A30" s="8" t="s">
        <v>36</v>
      </c>
      <c r="B30" s="8"/>
      <c r="C30" s="8"/>
      <c r="D30" s="8"/>
      <c r="E30" s="8"/>
      <c r="F30" s="8"/>
      <c r="G30" s="8"/>
      <c r="H30" s="8"/>
      <c r="I30" s="8"/>
      <c r="J30" s="8"/>
      <c r="K30" s="8"/>
      <c r="N30" s="4"/>
      <c r="O30" s="4"/>
    </row>
    <row r="31" s="3" customFormat="true" ht="25.5" hidden="false" customHeight="true" outlineLevel="0" collapsed="false">
      <c r="A31" s="25" t="s">
        <v>37</v>
      </c>
      <c r="B31" s="25"/>
      <c r="C31" s="25"/>
      <c r="D31" s="25"/>
      <c r="E31" s="25"/>
      <c r="F31" s="25"/>
      <c r="G31" s="25"/>
      <c r="H31" s="25"/>
      <c r="I31" s="25" t="s">
        <v>38</v>
      </c>
      <c r="J31" s="25"/>
      <c r="K31" s="25"/>
      <c r="N31" s="4"/>
      <c r="O31" s="10"/>
    </row>
    <row r="32" s="3" customFormat="true" ht="21" hidden="false" customHeight="true" outlineLevel="0" collapsed="false">
      <c r="A32" s="26" t="s">
        <v>39</v>
      </c>
      <c r="B32" s="26"/>
      <c r="C32" s="26"/>
      <c r="D32" s="26"/>
      <c r="E32" s="26"/>
      <c r="F32" s="26"/>
      <c r="G32" s="26"/>
      <c r="H32" s="26"/>
      <c r="I32" s="5" t="s">
        <v>40</v>
      </c>
      <c r="J32" s="5" t="s">
        <v>41</v>
      </c>
      <c r="K32" s="27" t="n">
        <v>12</v>
      </c>
      <c r="N32" s="4"/>
      <c r="O32" s="4"/>
    </row>
    <row r="33" s="3" customFormat="true" ht="18" hidden="false" customHeight="true" outlineLevel="0" collapsed="false">
      <c r="A33" s="26"/>
      <c r="B33" s="26"/>
      <c r="C33" s="26"/>
      <c r="D33" s="26"/>
      <c r="E33" s="26"/>
      <c r="F33" s="26"/>
      <c r="G33" s="26"/>
      <c r="H33" s="26"/>
      <c r="I33" s="28" t="n">
        <v>45938</v>
      </c>
      <c r="J33" s="28" t="n">
        <v>46303</v>
      </c>
      <c r="K33" s="29" t="s">
        <v>42</v>
      </c>
      <c r="N33" s="4"/>
      <c r="O33" s="4"/>
    </row>
    <row r="34" s="3" customFormat="true" ht="27" hidden="false" customHeight="true" outlineLevel="0" collapsed="false">
      <c r="A34" s="8" t="s">
        <v>43</v>
      </c>
      <c r="B34" s="8"/>
      <c r="C34" s="8"/>
      <c r="D34" s="8"/>
      <c r="E34" s="8"/>
      <c r="F34" s="8"/>
      <c r="G34" s="8"/>
      <c r="H34" s="8"/>
      <c r="I34" s="8"/>
      <c r="J34" s="8"/>
      <c r="K34" s="8"/>
      <c r="N34" s="4"/>
      <c r="O34" s="4"/>
    </row>
    <row r="35" s="3" customFormat="true" ht="58.5" hidden="false" customHeight="true" outlineLevel="0" collapsed="false">
      <c r="A35" s="30" t="s">
        <v>44</v>
      </c>
      <c r="B35" s="30"/>
      <c r="C35" s="30"/>
      <c r="D35" s="30"/>
      <c r="E35" s="30"/>
      <c r="F35" s="30"/>
      <c r="G35" s="30"/>
      <c r="H35" s="30"/>
      <c r="I35" s="30"/>
      <c r="J35" s="30"/>
      <c r="K35" s="30"/>
      <c r="N35" s="4"/>
      <c r="O35" s="4"/>
    </row>
    <row r="36" s="3" customFormat="true" ht="25.5" hidden="false" customHeight="true" outlineLevel="0" collapsed="false">
      <c r="A36" s="8" t="s">
        <v>45</v>
      </c>
      <c r="B36" s="8"/>
      <c r="C36" s="8"/>
      <c r="D36" s="8"/>
      <c r="E36" s="8"/>
      <c r="F36" s="8"/>
      <c r="G36" s="8"/>
      <c r="H36" s="8"/>
      <c r="I36" s="8"/>
      <c r="J36" s="8"/>
      <c r="K36" s="8"/>
      <c r="N36" s="4"/>
      <c r="O36" s="4"/>
    </row>
    <row r="37" s="3" customFormat="true" ht="56.25" hidden="false" customHeight="true" outlineLevel="0" collapsed="false">
      <c r="A37" s="31" t="s">
        <v>46</v>
      </c>
      <c r="B37" s="31"/>
      <c r="C37" s="31"/>
      <c r="D37" s="31"/>
      <c r="E37" s="31"/>
      <c r="F37" s="31"/>
      <c r="G37" s="31"/>
      <c r="H37" s="31"/>
      <c r="I37" s="31"/>
      <c r="J37" s="31"/>
      <c r="K37" s="31"/>
      <c r="N37" s="4"/>
      <c r="O37" s="4"/>
    </row>
    <row r="38" s="3" customFormat="true" ht="409.5" hidden="false" customHeight="true" outlineLevel="0" collapsed="false">
      <c r="A38" s="31"/>
      <c r="B38" s="31"/>
      <c r="C38" s="31"/>
      <c r="D38" s="31"/>
      <c r="E38" s="31"/>
      <c r="F38" s="31"/>
      <c r="G38" s="31"/>
      <c r="H38" s="31"/>
      <c r="I38" s="31"/>
      <c r="J38" s="31"/>
      <c r="K38" s="31"/>
      <c r="N38" s="4"/>
      <c r="O38" s="4"/>
    </row>
    <row r="39" s="3" customFormat="true" ht="24.75" hidden="false" customHeight="true" outlineLevel="0" collapsed="false">
      <c r="A39" s="32" t="s">
        <v>47</v>
      </c>
      <c r="B39" s="32"/>
      <c r="C39" s="32"/>
      <c r="D39" s="32"/>
      <c r="E39" s="32"/>
      <c r="F39" s="32"/>
      <c r="G39" s="32"/>
      <c r="H39" s="32"/>
      <c r="I39" s="32"/>
      <c r="J39" s="32"/>
      <c r="K39" s="32"/>
      <c r="N39" s="4"/>
      <c r="O39" s="4"/>
    </row>
    <row r="40" s="3" customFormat="true" ht="56.25" hidden="false" customHeight="true" outlineLevel="0" collapsed="false">
      <c r="A40" s="31" t="s">
        <v>48</v>
      </c>
      <c r="B40" s="31"/>
      <c r="C40" s="31"/>
      <c r="D40" s="31"/>
      <c r="E40" s="31"/>
      <c r="F40" s="31"/>
      <c r="G40" s="31"/>
      <c r="H40" s="31"/>
      <c r="I40" s="31"/>
      <c r="J40" s="31"/>
      <c r="K40" s="31"/>
      <c r="N40" s="4"/>
      <c r="O40" s="4"/>
    </row>
    <row r="41" s="3" customFormat="true" ht="23.25" hidden="false" customHeight="true" outlineLevel="0" collapsed="false">
      <c r="A41" s="32" t="s">
        <v>49</v>
      </c>
      <c r="B41" s="32"/>
      <c r="C41" s="32"/>
      <c r="D41" s="32"/>
      <c r="E41" s="32"/>
      <c r="F41" s="32"/>
      <c r="G41" s="32"/>
      <c r="H41" s="32"/>
      <c r="I41" s="32"/>
      <c r="J41" s="32"/>
      <c r="K41" s="32"/>
      <c r="N41" s="4"/>
      <c r="O41" s="4"/>
    </row>
    <row r="42" s="3" customFormat="true" ht="62.25" hidden="false" customHeight="true" outlineLevel="0" collapsed="false">
      <c r="A42" s="33" t="s">
        <v>50</v>
      </c>
      <c r="B42" s="33"/>
      <c r="C42" s="33"/>
      <c r="D42" s="33"/>
      <c r="E42" s="33"/>
      <c r="F42" s="33"/>
      <c r="G42" s="33"/>
      <c r="H42" s="33"/>
      <c r="I42" s="33"/>
      <c r="J42" s="33"/>
      <c r="K42" s="33"/>
      <c r="N42" s="4"/>
      <c r="O42" s="4"/>
    </row>
    <row r="43" s="3" customFormat="true" ht="23.25" hidden="false" customHeight="true" outlineLevel="0" collapsed="false">
      <c r="A43" s="32" t="s">
        <v>51</v>
      </c>
      <c r="B43" s="32"/>
      <c r="C43" s="32"/>
      <c r="D43" s="32"/>
      <c r="E43" s="32"/>
      <c r="F43" s="32"/>
      <c r="G43" s="32"/>
      <c r="H43" s="32"/>
      <c r="I43" s="32"/>
      <c r="J43" s="32"/>
      <c r="K43" s="32"/>
      <c r="N43" s="4"/>
      <c r="O43" s="4"/>
    </row>
    <row r="44" s="3" customFormat="true" ht="57.75" hidden="false" customHeight="true" outlineLevel="0" collapsed="false">
      <c r="A44" s="33" t="s">
        <v>52</v>
      </c>
      <c r="B44" s="33"/>
      <c r="C44" s="33"/>
      <c r="D44" s="33"/>
      <c r="E44" s="33"/>
      <c r="F44" s="33"/>
      <c r="G44" s="33"/>
      <c r="H44" s="33"/>
      <c r="I44" s="33"/>
      <c r="J44" s="33"/>
      <c r="K44" s="33"/>
      <c r="N44" s="4"/>
      <c r="O44" s="4"/>
    </row>
    <row r="45" s="3" customFormat="true" ht="23.25" hidden="false" customHeight="true" outlineLevel="0" collapsed="false">
      <c r="A45" s="32" t="s">
        <v>53</v>
      </c>
      <c r="B45" s="32"/>
      <c r="C45" s="32"/>
      <c r="D45" s="32"/>
      <c r="E45" s="32"/>
      <c r="F45" s="32"/>
      <c r="G45" s="32"/>
      <c r="H45" s="32"/>
      <c r="I45" s="32"/>
      <c r="J45" s="32"/>
      <c r="K45" s="32"/>
      <c r="N45" s="4"/>
      <c r="O45" s="4"/>
    </row>
    <row r="46" s="3" customFormat="true" ht="117.75" hidden="false" customHeight="true" outlineLevel="0" collapsed="false">
      <c r="A46" s="31" t="s">
        <v>54</v>
      </c>
      <c r="B46" s="31"/>
      <c r="C46" s="31"/>
      <c r="D46" s="31"/>
      <c r="E46" s="31"/>
      <c r="F46" s="31"/>
      <c r="G46" s="31"/>
      <c r="H46" s="31"/>
      <c r="I46" s="31"/>
      <c r="J46" s="31"/>
      <c r="K46" s="31"/>
      <c r="N46" s="4"/>
      <c r="O46" s="4"/>
    </row>
    <row r="47" s="3" customFormat="true" ht="18.75" hidden="false" customHeight="true" outlineLevel="0" collapsed="false">
      <c r="A47" s="32" t="s">
        <v>55</v>
      </c>
      <c r="B47" s="32"/>
      <c r="C47" s="32"/>
      <c r="D47" s="32"/>
      <c r="E47" s="32"/>
      <c r="F47" s="32"/>
      <c r="G47" s="32"/>
      <c r="H47" s="32"/>
      <c r="I47" s="32"/>
      <c r="J47" s="32"/>
      <c r="K47" s="32"/>
      <c r="N47" s="4"/>
      <c r="O47" s="4"/>
    </row>
    <row r="48" s="3" customFormat="true" ht="24" hidden="false" customHeight="true" outlineLevel="0" collapsed="false">
      <c r="A48" s="32" t="s">
        <v>56</v>
      </c>
      <c r="B48" s="32"/>
      <c r="C48" s="32"/>
      <c r="D48" s="32"/>
      <c r="E48" s="32"/>
      <c r="F48" s="32"/>
      <c r="G48" s="32"/>
      <c r="H48" s="32"/>
      <c r="I48" s="32"/>
      <c r="J48" s="32"/>
      <c r="K48" s="32"/>
      <c r="N48" s="4"/>
      <c r="O48" s="4"/>
    </row>
    <row r="49" s="3" customFormat="true" ht="49.5" hidden="false" customHeight="true" outlineLevel="0" collapsed="false">
      <c r="A49" s="34" t="s">
        <v>57</v>
      </c>
      <c r="B49" s="35" t="s">
        <v>58</v>
      </c>
      <c r="C49" s="35"/>
      <c r="D49" s="35"/>
      <c r="E49" s="35"/>
      <c r="F49" s="36" t="s">
        <v>59</v>
      </c>
      <c r="G49" s="36"/>
      <c r="H49" s="37" t="s">
        <v>60</v>
      </c>
      <c r="I49" s="38" t="s">
        <v>61</v>
      </c>
      <c r="J49" s="38"/>
      <c r="K49" s="37" t="s">
        <v>62</v>
      </c>
      <c r="N49" s="4"/>
      <c r="O49" s="10"/>
    </row>
    <row r="50" s="3" customFormat="true" ht="116.25" hidden="false" customHeight="true" outlineLevel="0" collapsed="false">
      <c r="A50" s="39" t="n">
        <v>1</v>
      </c>
      <c r="B50" s="40" t="s">
        <v>63</v>
      </c>
      <c r="C50" s="40"/>
      <c r="D50" s="40"/>
      <c r="E50" s="40"/>
      <c r="F50" s="41" t="s">
        <v>64</v>
      </c>
      <c r="G50" s="41"/>
      <c r="H50" s="42" t="s">
        <v>65</v>
      </c>
      <c r="I50" s="43" t="s">
        <v>66</v>
      </c>
      <c r="J50" s="43"/>
      <c r="K50" s="44" t="s">
        <v>67</v>
      </c>
      <c r="L50" s="45"/>
      <c r="M50" s="46"/>
      <c r="N50" s="4"/>
      <c r="O50" s="4"/>
    </row>
    <row r="51" s="3" customFormat="true" ht="93" hidden="false" customHeight="true" outlineLevel="0" collapsed="false">
      <c r="A51" s="39" t="n">
        <v>2</v>
      </c>
      <c r="B51" s="41" t="s">
        <v>68</v>
      </c>
      <c r="C51" s="41"/>
      <c r="D51" s="41"/>
      <c r="E51" s="41"/>
      <c r="F51" s="41" t="s">
        <v>64</v>
      </c>
      <c r="G51" s="41"/>
      <c r="H51" s="47" t="s">
        <v>69</v>
      </c>
      <c r="I51" s="43" t="s">
        <v>70</v>
      </c>
      <c r="J51" s="43"/>
      <c r="K51" s="44" t="s">
        <v>67</v>
      </c>
      <c r="L51" s="45"/>
      <c r="M51" s="46"/>
      <c r="N51" s="4"/>
      <c r="O51" s="4"/>
    </row>
    <row r="52" s="3" customFormat="true" ht="37.5" hidden="false" customHeight="true" outlineLevel="0" collapsed="false">
      <c r="A52" s="48" t="s">
        <v>71</v>
      </c>
      <c r="B52" s="48"/>
      <c r="C52" s="48"/>
      <c r="D52" s="48"/>
      <c r="E52" s="48"/>
      <c r="F52" s="48"/>
      <c r="G52" s="48"/>
      <c r="H52" s="48"/>
      <c r="I52" s="48"/>
      <c r="J52" s="48"/>
      <c r="K52" s="48"/>
      <c r="L52" s="45"/>
      <c r="M52" s="46"/>
      <c r="N52" s="4"/>
      <c r="O52" s="4"/>
    </row>
    <row r="53" s="3" customFormat="true" ht="51.75" hidden="false" customHeight="true" outlineLevel="0" collapsed="false">
      <c r="A53" s="35" t="s">
        <v>72</v>
      </c>
      <c r="B53" s="35" t="s">
        <v>73</v>
      </c>
      <c r="C53" s="35" t="s">
        <v>74</v>
      </c>
      <c r="D53" s="35"/>
      <c r="E53" s="35"/>
      <c r="F53" s="35"/>
      <c r="G53" s="35" t="s">
        <v>75</v>
      </c>
      <c r="H53" s="35" t="s">
        <v>76</v>
      </c>
      <c r="I53" s="35" t="s">
        <v>77</v>
      </c>
      <c r="J53" s="35" t="s">
        <v>78</v>
      </c>
      <c r="K53" s="35" t="s">
        <v>79</v>
      </c>
      <c r="L53" s="45"/>
      <c r="M53" s="46"/>
      <c r="N53" s="4"/>
      <c r="O53" s="4"/>
    </row>
    <row r="54" s="3" customFormat="true" ht="33.75" hidden="false" customHeight="true" outlineLevel="0" collapsed="false">
      <c r="A54" s="47" t="s">
        <v>80</v>
      </c>
      <c r="B54" s="49" t="s">
        <v>81</v>
      </c>
      <c r="C54" s="47" t="s">
        <v>82</v>
      </c>
      <c r="D54" s="47"/>
      <c r="E54" s="47"/>
      <c r="F54" s="47"/>
      <c r="G54" s="50" t="s">
        <v>83</v>
      </c>
      <c r="H54" s="51" t="s">
        <v>84</v>
      </c>
      <c r="I54" s="52" t="n">
        <v>45938</v>
      </c>
      <c r="J54" s="52" t="n">
        <v>46303</v>
      </c>
      <c r="K54" s="53"/>
      <c r="L54" s="45"/>
      <c r="M54" s="46"/>
      <c r="N54" s="4"/>
      <c r="O54" s="4"/>
    </row>
    <row r="55" s="3" customFormat="true" ht="30" hidden="false" customHeight="true" outlineLevel="0" collapsed="false">
      <c r="A55" s="54" t="s">
        <v>85</v>
      </c>
      <c r="B55" s="55" t="n">
        <v>2</v>
      </c>
      <c r="C55" s="47" t="s">
        <v>86</v>
      </c>
      <c r="D55" s="47"/>
      <c r="E55" s="47"/>
      <c r="F55" s="47"/>
      <c r="G55" s="50" t="s">
        <v>42</v>
      </c>
      <c r="H55" s="51" t="n">
        <v>12</v>
      </c>
      <c r="I55" s="52" t="n">
        <v>45938</v>
      </c>
      <c r="J55" s="52" t="n">
        <v>46303</v>
      </c>
      <c r="K55" s="53"/>
      <c r="L55" s="45"/>
      <c r="M55" s="46"/>
      <c r="N55" s="4"/>
      <c r="O55" s="4"/>
    </row>
    <row r="56" s="3" customFormat="true" ht="31.5" hidden="false" customHeight="true" outlineLevel="0" collapsed="false">
      <c r="A56" s="47" t="s">
        <v>87</v>
      </c>
      <c r="B56" s="55" t="n">
        <v>3</v>
      </c>
      <c r="C56" s="47" t="s">
        <v>88</v>
      </c>
      <c r="D56" s="47"/>
      <c r="E56" s="47"/>
      <c r="F56" s="47"/>
      <c r="G56" s="50" t="s">
        <v>42</v>
      </c>
      <c r="H56" s="51" t="n">
        <v>12</v>
      </c>
      <c r="I56" s="52" t="n">
        <v>45938</v>
      </c>
      <c r="J56" s="52" t="n">
        <v>46303</v>
      </c>
      <c r="K56" s="53"/>
      <c r="L56" s="45"/>
      <c r="M56" s="46"/>
      <c r="N56" s="4"/>
      <c r="O56" s="4"/>
    </row>
    <row r="57" s="4" customFormat="true" ht="36.75" hidden="false" customHeight="true" outlineLevel="0" collapsed="false">
      <c r="A57" s="54" t="s">
        <v>89</v>
      </c>
      <c r="B57" s="55" t="n">
        <v>4</v>
      </c>
      <c r="C57" s="47" t="s">
        <v>90</v>
      </c>
      <c r="D57" s="47"/>
      <c r="E57" s="47"/>
      <c r="F57" s="47"/>
      <c r="G57" s="50" t="s">
        <v>42</v>
      </c>
      <c r="H57" s="51" t="n">
        <v>12</v>
      </c>
      <c r="I57" s="52" t="n">
        <v>45938</v>
      </c>
      <c r="J57" s="52" t="n">
        <v>46303</v>
      </c>
      <c r="K57" s="53"/>
      <c r="L57" s="45"/>
      <c r="M57" s="45"/>
      <c r="N57" s="45"/>
    </row>
    <row r="58" s="4" customFormat="true" ht="36.75" hidden="false" customHeight="true" outlineLevel="0" collapsed="false">
      <c r="A58" s="54" t="s">
        <v>91</v>
      </c>
      <c r="B58" s="55" t="n">
        <v>5</v>
      </c>
      <c r="C58" s="47" t="s">
        <v>92</v>
      </c>
      <c r="D58" s="47"/>
      <c r="E58" s="47"/>
      <c r="F58" s="47"/>
      <c r="G58" s="50" t="s">
        <v>42</v>
      </c>
      <c r="H58" s="51" t="n">
        <v>12</v>
      </c>
      <c r="I58" s="52" t="n">
        <v>45938</v>
      </c>
      <c r="J58" s="52" t="n">
        <v>46303</v>
      </c>
      <c r="K58" s="53"/>
      <c r="L58" s="45"/>
      <c r="M58" s="45"/>
      <c r="N58" s="45"/>
    </row>
    <row r="59" s="4" customFormat="true" ht="36.75" hidden="false" customHeight="true" outlineLevel="0" collapsed="false">
      <c r="A59" s="47" t="s">
        <v>93</v>
      </c>
      <c r="B59" s="55" t="n">
        <v>6</v>
      </c>
      <c r="C59" s="47" t="s">
        <v>94</v>
      </c>
      <c r="D59" s="47"/>
      <c r="E59" s="47"/>
      <c r="F59" s="47"/>
      <c r="G59" s="50" t="s">
        <v>42</v>
      </c>
      <c r="H59" s="51" t="n">
        <v>12</v>
      </c>
      <c r="I59" s="52" t="n">
        <v>45938</v>
      </c>
      <c r="J59" s="52" t="n">
        <v>46303</v>
      </c>
      <c r="K59" s="53"/>
      <c r="L59" s="45"/>
      <c r="M59" s="45"/>
      <c r="N59" s="45"/>
    </row>
    <row r="60" s="4" customFormat="true" ht="36.75" hidden="false" customHeight="true" outlineLevel="0" collapsed="false">
      <c r="A60" s="54" t="s">
        <v>95</v>
      </c>
      <c r="B60" s="55" t="n">
        <v>7</v>
      </c>
      <c r="C60" s="47" t="s">
        <v>96</v>
      </c>
      <c r="D60" s="47"/>
      <c r="E60" s="47"/>
      <c r="F60" s="47"/>
      <c r="G60" s="50" t="s">
        <v>42</v>
      </c>
      <c r="H60" s="51" t="n">
        <v>12</v>
      </c>
      <c r="I60" s="52" t="n">
        <v>45938</v>
      </c>
      <c r="J60" s="52" t="n">
        <v>46303</v>
      </c>
      <c r="K60" s="53"/>
      <c r="L60" s="45"/>
      <c r="M60" s="45"/>
      <c r="N60" s="45"/>
    </row>
    <row r="61" s="4" customFormat="true" ht="36.75" hidden="false" customHeight="true" outlineLevel="0" collapsed="false">
      <c r="A61" s="47" t="s">
        <v>97</v>
      </c>
      <c r="B61" s="56" t="n">
        <v>8</v>
      </c>
      <c r="C61" s="47" t="s">
        <v>98</v>
      </c>
      <c r="D61" s="47"/>
      <c r="E61" s="47"/>
      <c r="F61" s="47"/>
      <c r="G61" s="50" t="s">
        <v>42</v>
      </c>
      <c r="H61" s="51" t="n">
        <v>1</v>
      </c>
      <c r="I61" s="52" t="n">
        <v>45938</v>
      </c>
      <c r="J61" s="57" t="n">
        <v>46303</v>
      </c>
      <c r="K61" s="58"/>
      <c r="L61" s="45"/>
      <c r="M61" s="45"/>
      <c r="N61" s="45"/>
    </row>
    <row r="62" s="4" customFormat="true" ht="36.75" hidden="false" customHeight="true" outlineLevel="0" collapsed="false">
      <c r="A62" s="54" t="s">
        <v>99</v>
      </c>
      <c r="B62" s="49" t="n">
        <v>9</v>
      </c>
      <c r="C62" s="59" t="s">
        <v>100</v>
      </c>
      <c r="D62" s="59"/>
      <c r="E62" s="59"/>
      <c r="F62" s="59"/>
      <c r="G62" s="50" t="s">
        <v>83</v>
      </c>
      <c r="H62" s="51" t="n">
        <v>10</v>
      </c>
      <c r="I62" s="60" t="n">
        <v>45938</v>
      </c>
      <c r="J62" s="52" t="n">
        <v>46303</v>
      </c>
      <c r="K62" s="61"/>
      <c r="L62" s="45"/>
      <c r="M62" s="45"/>
      <c r="N62" s="45"/>
    </row>
    <row r="63" s="4" customFormat="true" ht="36.75" hidden="false" customHeight="true" outlineLevel="0" collapsed="false">
      <c r="A63" s="47" t="s">
        <v>101</v>
      </c>
      <c r="B63" s="62" t="n">
        <v>10</v>
      </c>
      <c r="C63" s="63" t="s">
        <v>102</v>
      </c>
      <c r="D63" s="63"/>
      <c r="E63" s="63"/>
      <c r="F63" s="63"/>
      <c r="G63" s="50" t="s">
        <v>42</v>
      </c>
      <c r="H63" s="51" t="n">
        <v>11</v>
      </c>
      <c r="I63" s="60" t="n">
        <v>45938</v>
      </c>
      <c r="J63" s="52" t="n">
        <v>46273</v>
      </c>
      <c r="K63" s="64"/>
      <c r="L63" s="45"/>
      <c r="M63" s="45"/>
      <c r="N63" s="45"/>
    </row>
    <row r="64" s="4" customFormat="true" ht="36.75" hidden="false" customHeight="true" outlineLevel="0" collapsed="false">
      <c r="A64" s="65" t="s">
        <v>103</v>
      </c>
      <c r="B64" s="65"/>
      <c r="C64" s="65"/>
      <c r="D64" s="65"/>
      <c r="E64" s="65"/>
      <c r="F64" s="65"/>
      <c r="G64" s="65"/>
      <c r="H64" s="65"/>
      <c r="I64" s="65"/>
      <c r="J64" s="65"/>
      <c r="K64" s="65"/>
      <c r="L64" s="45"/>
      <c r="M64" s="45"/>
      <c r="N64" s="45"/>
    </row>
    <row r="65" s="4" customFormat="true" ht="36.75" hidden="false" customHeight="true" outlineLevel="0" collapsed="false">
      <c r="A65" s="34" t="s">
        <v>57</v>
      </c>
      <c r="B65" s="35" t="s">
        <v>58</v>
      </c>
      <c r="C65" s="35"/>
      <c r="D65" s="35"/>
      <c r="E65" s="35"/>
      <c r="F65" s="36" t="s">
        <v>59</v>
      </c>
      <c r="G65" s="36"/>
      <c r="H65" s="37" t="s">
        <v>60</v>
      </c>
      <c r="I65" s="35" t="s">
        <v>61</v>
      </c>
      <c r="J65" s="35"/>
      <c r="K65" s="37" t="s">
        <v>62</v>
      </c>
      <c r="L65" s="45"/>
      <c r="M65" s="45"/>
      <c r="N65" s="45"/>
    </row>
    <row r="66" s="4" customFormat="true" ht="36.75" hidden="false" customHeight="true" outlineLevel="0" collapsed="false">
      <c r="A66" s="66" t="s">
        <v>104</v>
      </c>
      <c r="B66" s="41" t="s">
        <v>105</v>
      </c>
      <c r="C66" s="41"/>
      <c r="D66" s="41"/>
      <c r="E66" s="41"/>
      <c r="F66" s="41" t="s">
        <v>64</v>
      </c>
      <c r="G66" s="41"/>
      <c r="H66" s="42" t="s">
        <v>106</v>
      </c>
      <c r="I66" s="67" t="s">
        <v>107</v>
      </c>
      <c r="J66" s="67"/>
      <c r="K66" s="68" t="s">
        <v>67</v>
      </c>
      <c r="L66" s="45"/>
      <c r="M66" s="45"/>
      <c r="N66" s="45"/>
    </row>
    <row r="67" s="4" customFormat="true" ht="83.25" hidden="false" customHeight="true" outlineLevel="0" collapsed="false">
      <c r="A67" s="51" t="s">
        <v>108</v>
      </c>
      <c r="B67" s="41" t="s">
        <v>109</v>
      </c>
      <c r="C67" s="41"/>
      <c r="D67" s="41"/>
      <c r="E67" s="41"/>
      <c r="F67" s="41" t="s">
        <v>64</v>
      </c>
      <c r="G67" s="41"/>
      <c r="H67" s="42" t="s">
        <v>110</v>
      </c>
      <c r="I67" s="67" t="s">
        <v>111</v>
      </c>
      <c r="J67" s="67"/>
      <c r="K67" s="68" t="s">
        <v>67</v>
      </c>
      <c r="L67" s="45"/>
      <c r="M67" s="45"/>
      <c r="N67" s="45"/>
    </row>
    <row r="68" s="4" customFormat="true" ht="36.75" hidden="false" customHeight="true" outlineLevel="0" collapsed="false">
      <c r="A68" s="48" t="s">
        <v>71</v>
      </c>
      <c r="B68" s="48"/>
      <c r="C68" s="48"/>
      <c r="D68" s="48"/>
      <c r="E68" s="48"/>
      <c r="F68" s="48"/>
      <c r="G68" s="48"/>
      <c r="H68" s="48"/>
      <c r="I68" s="48"/>
      <c r="J68" s="48"/>
      <c r="K68" s="48"/>
      <c r="L68" s="45"/>
      <c r="M68" s="45"/>
      <c r="N68" s="45"/>
    </row>
    <row r="69" s="4" customFormat="true" ht="53.25" hidden="false" customHeight="true" outlineLevel="0" collapsed="false">
      <c r="A69" s="35" t="s">
        <v>72</v>
      </c>
      <c r="B69" s="35" t="s">
        <v>73</v>
      </c>
      <c r="C69" s="35" t="s">
        <v>74</v>
      </c>
      <c r="D69" s="35"/>
      <c r="E69" s="35"/>
      <c r="F69" s="35"/>
      <c r="G69" s="35" t="s">
        <v>75</v>
      </c>
      <c r="H69" s="35" t="s">
        <v>76</v>
      </c>
      <c r="I69" s="35" t="s">
        <v>77</v>
      </c>
      <c r="J69" s="35" t="s">
        <v>78</v>
      </c>
      <c r="K69" s="35" t="s">
        <v>79</v>
      </c>
      <c r="L69" s="45"/>
      <c r="M69" s="45"/>
      <c r="N69" s="45"/>
    </row>
    <row r="70" s="4" customFormat="true" ht="36.75" hidden="false" customHeight="true" outlineLevel="0" collapsed="false">
      <c r="A70" s="51" t="s">
        <v>104</v>
      </c>
      <c r="B70" s="50" t="n">
        <v>1</v>
      </c>
      <c r="C70" s="69" t="s">
        <v>112</v>
      </c>
      <c r="D70" s="69"/>
      <c r="E70" s="69"/>
      <c r="F70" s="69"/>
      <c r="G70" s="50" t="s">
        <v>42</v>
      </c>
      <c r="H70" s="51" t="n">
        <v>12</v>
      </c>
      <c r="I70" s="52" t="n">
        <v>45938</v>
      </c>
      <c r="J70" s="52" t="n">
        <v>46303</v>
      </c>
      <c r="K70" s="53"/>
      <c r="L70" s="45"/>
      <c r="M70" s="45"/>
      <c r="N70" s="45"/>
    </row>
    <row r="71" s="4" customFormat="true" ht="36.75" hidden="false" customHeight="true" outlineLevel="0" collapsed="false">
      <c r="A71" s="51" t="s">
        <v>113</v>
      </c>
      <c r="B71" s="50" t="n">
        <v>3</v>
      </c>
      <c r="C71" s="69" t="s">
        <v>114</v>
      </c>
      <c r="D71" s="69"/>
      <c r="E71" s="69"/>
      <c r="F71" s="69"/>
      <c r="G71" s="50" t="s">
        <v>42</v>
      </c>
      <c r="H71" s="51" t="n">
        <v>12</v>
      </c>
      <c r="I71" s="52" t="n">
        <v>45938</v>
      </c>
      <c r="J71" s="57" t="n">
        <v>46303</v>
      </c>
      <c r="K71" s="53" t="s">
        <v>115</v>
      </c>
      <c r="L71" s="45"/>
      <c r="M71" s="45"/>
      <c r="N71" s="45"/>
    </row>
    <row r="72" s="4" customFormat="true" ht="36.75" hidden="false" customHeight="true" outlineLevel="0" collapsed="false">
      <c r="A72" s="32" t="s">
        <v>116</v>
      </c>
      <c r="B72" s="32"/>
      <c r="C72" s="32"/>
      <c r="D72" s="32"/>
      <c r="E72" s="32"/>
      <c r="F72" s="32"/>
      <c r="G72" s="32"/>
      <c r="H72" s="32"/>
      <c r="I72" s="32"/>
      <c r="J72" s="32"/>
      <c r="K72" s="32"/>
      <c r="L72" s="45"/>
      <c r="M72" s="45"/>
      <c r="N72" s="45"/>
    </row>
    <row r="73" s="4" customFormat="true" ht="36.75" hidden="false" customHeight="true" outlineLevel="0" collapsed="false">
      <c r="A73" s="34" t="s">
        <v>57</v>
      </c>
      <c r="B73" s="35" t="s">
        <v>58</v>
      </c>
      <c r="C73" s="35"/>
      <c r="D73" s="35"/>
      <c r="E73" s="35"/>
      <c r="F73" s="36" t="s">
        <v>59</v>
      </c>
      <c r="G73" s="36"/>
      <c r="H73" s="37" t="s">
        <v>60</v>
      </c>
      <c r="I73" s="35" t="s">
        <v>61</v>
      </c>
      <c r="J73" s="35"/>
      <c r="K73" s="37" t="s">
        <v>62</v>
      </c>
      <c r="L73" s="45"/>
      <c r="M73" s="45"/>
      <c r="N73" s="45"/>
    </row>
    <row r="74" s="4" customFormat="true" ht="36.75" hidden="false" customHeight="true" outlineLevel="0" collapsed="false">
      <c r="A74" s="70" t="s">
        <v>117</v>
      </c>
      <c r="B74" s="42" t="s">
        <v>118</v>
      </c>
      <c r="C74" s="42"/>
      <c r="D74" s="42"/>
      <c r="E74" s="42"/>
      <c r="F74" s="71" t="s">
        <v>64</v>
      </c>
      <c r="G74" s="71"/>
      <c r="H74" s="72" t="s">
        <v>119</v>
      </c>
      <c r="I74" s="73" t="s">
        <v>120</v>
      </c>
      <c r="J74" s="73"/>
      <c r="K74" s="74" t="s">
        <v>67</v>
      </c>
      <c r="L74" s="45"/>
      <c r="M74" s="45"/>
      <c r="N74" s="45"/>
      <c r="WWB74" s="75"/>
      <c r="WWC74" s="75"/>
      <c r="WWD74" s="75"/>
      <c r="WWE74" s="75"/>
      <c r="WWF74" s="75"/>
      <c r="WWG74" s="75"/>
      <c r="WWH74" s="75"/>
      <c r="WWI74" s="75"/>
      <c r="WWJ74" s="75"/>
      <c r="WWK74" s="75"/>
      <c r="WWL74" s="75"/>
      <c r="WWM74" s="75"/>
      <c r="WWN74" s="75"/>
      <c r="WWO74" s="75"/>
      <c r="WWP74" s="75"/>
      <c r="WWQ74" s="75"/>
      <c r="WWR74" s="75"/>
      <c r="WWS74" s="75"/>
      <c r="WWT74" s="75"/>
      <c r="WWU74" s="75"/>
      <c r="WWV74" s="75"/>
      <c r="WWW74" s="75"/>
      <c r="WWX74" s="75"/>
      <c r="WWY74" s="75"/>
      <c r="WWZ74" s="75"/>
      <c r="WXA74" s="75"/>
      <c r="WXB74" s="75"/>
      <c r="WXC74" s="75"/>
      <c r="WXD74" s="75"/>
      <c r="WXE74" s="75"/>
      <c r="WXF74" s="75"/>
      <c r="WXG74" s="75"/>
      <c r="WXH74" s="75"/>
      <c r="WXI74" s="75"/>
      <c r="WXJ74" s="75"/>
      <c r="WXK74" s="75"/>
      <c r="WXL74" s="75"/>
      <c r="WXM74" s="75"/>
      <c r="WXN74" s="75"/>
      <c r="WXO74" s="75"/>
      <c r="WXP74" s="75"/>
      <c r="WXQ74" s="75"/>
      <c r="WXR74" s="75"/>
      <c r="WXS74" s="75"/>
      <c r="WXT74" s="75"/>
      <c r="WXU74" s="75"/>
      <c r="WXV74" s="75"/>
      <c r="WXW74" s="75"/>
      <c r="WXX74" s="75"/>
      <c r="WXY74" s="75"/>
      <c r="WXZ74" s="75"/>
      <c r="WYA74" s="75"/>
      <c r="WYB74" s="75"/>
      <c r="WYC74" s="75"/>
      <c r="WYD74" s="75"/>
      <c r="WYE74" s="75"/>
      <c r="WYF74" s="75"/>
      <c r="WYG74" s="75"/>
      <c r="WYH74" s="75"/>
      <c r="WYI74" s="75"/>
      <c r="WYJ74" s="75"/>
      <c r="WYK74" s="75"/>
      <c r="WYL74" s="75"/>
      <c r="WYM74" s="75"/>
      <c r="WYN74" s="75"/>
      <c r="WYO74" s="75"/>
      <c r="WYP74" s="75"/>
      <c r="WYQ74" s="75"/>
      <c r="WYR74" s="75"/>
      <c r="WYS74" s="75"/>
      <c r="WYT74" s="75"/>
      <c r="WYU74" s="75"/>
      <c r="WYV74" s="75"/>
      <c r="WYW74" s="75"/>
      <c r="WYX74" s="75"/>
      <c r="WYY74" s="75"/>
      <c r="WYZ74" s="75"/>
      <c r="WZA74" s="75"/>
      <c r="WZB74" s="75"/>
      <c r="WZC74" s="75"/>
      <c r="WZD74" s="75"/>
      <c r="WZE74" s="75"/>
      <c r="WZF74" s="75"/>
      <c r="WZG74" s="75"/>
      <c r="WZH74" s="75"/>
      <c r="WZI74" s="75"/>
      <c r="WZJ74" s="75"/>
      <c r="WZK74" s="75"/>
      <c r="WZL74" s="75"/>
      <c r="WZM74" s="75"/>
      <c r="WZN74" s="75"/>
      <c r="WZO74" s="75"/>
      <c r="WZP74" s="75"/>
      <c r="WZQ74" s="75"/>
      <c r="WZR74" s="75"/>
      <c r="WZS74" s="75"/>
      <c r="WZT74" s="75"/>
      <c r="WZU74" s="75"/>
      <c r="WZV74" s="75"/>
      <c r="WZW74" s="75"/>
      <c r="WZX74" s="75"/>
      <c r="WZY74" s="75"/>
      <c r="WZZ74" s="75"/>
      <c r="XAA74" s="75"/>
      <c r="XAB74" s="75"/>
      <c r="XAC74" s="75"/>
      <c r="XAD74" s="75"/>
      <c r="XAE74" s="75"/>
      <c r="XAF74" s="75"/>
      <c r="XAG74" s="75"/>
      <c r="XAH74" s="75"/>
      <c r="XAI74" s="75"/>
      <c r="XAJ74" s="75"/>
      <c r="XAK74" s="75"/>
      <c r="XAL74" s="75"/>
      <c r="XAM74" s="75"/>
      <c r="XAN74" s="75"/>
      <c r="XAO74" s="75"/>
      <c r="XAP74" s="75"/>
      <c r="XAQ74" s="75"/>
      <c r="XAR74" s="75"/>
      <c r="XAS74" s="75"/>
      <c r="XAT74" s="75"/>
      <c r="XAU74" s="75"/>
      <c r="XAV74" s="75"/>
      <c r="XAW74" s="75"/>
      <c r="XAX74" s="75"/>
      <c r="XAY74" s="75"/>
      <c r="XAZ74" s="75"/>
      <c r="XBA74" s="75"/>
      <c r="XBB74" s="75"/>
      <c r="XBC74" s="75"/>
      <c r="XBD74" s="75"/>
      <c r="XBE74" s="75"/>
      <c r="XBF74" s="75"/>
      <c r="XBG74" s="75"/>
      <c r="XBH74" s="75"/>
      <c r="XBI74" s="75"/>
      <c r="XBJ74" s="75"/>
      <c r="XBK74" s="75"/>
      <c r="XBL74" s="75"/>
      <c r="XBM74" s="75"/>
      <c r="XBN74" s="75"/>
      <c r="XBO74" s="75"/>
      <c r="XBP74" s="75"/>
      <c r="XBQ74" s="75"/>
      <c r="XBR74" s="75"/>
      <c r="XBS74" s="75"/>
      <c r="XBT74" s="75"/>
      <c r="XBU74" s="75"/>
      <c r="XBV74" s="75"/>
      <c r="XBW74" s="75"/>
      <c r="XBX74" s="75"/>
      <c r="XBY74" s="75"/>
      <c r="XBZ74" s="75"/>
      <c r="XCA74" s="75"/>
      <c r="XCB74" s="75"/>
      <c r="XCC74" s="75"/>
      <c r="XCD74" s="75"/>
      <c r="XCE74" s="75"/>
      <c r="XCF74" s="75"/>
      <c r="XCG74" s="75"/>
      <c r="XCH74" s="75"/>
      <c r="XCI74" s="75"/>
      <c r="XCJ74" s="75"/>
      <c r="XCK74" s="75"/>
      <c r="XCL74" s="75"/>
      <c r="XCM74" s="75"/>
      <c r="XCN74" s="75"/>
      <c r="XCO74" s="75"/>
      <c r="XCP74" s="75"/>
      <c r="XCQ74" s="75"/>
      <c r="XCR74" s="75"/>
      <c r="XCS74" s="75"/>
      <c r="XCT74" s="75"/>
      <c r="XCU74" s="75"/>
      <c r="XCV74" s="75"/>
      <c r="XCW74" s="75"/>
      <c r="XCX74" s="75"/>
      <c r="XCY74" s="75"/>
      <c r="XCZ74" s="75"/>
      <c r="XDA74" s="75"/>
      <c r="XDB74" s="75"/>
      <c r="XDC74" s="75"/>
      <c r="XDD74" s="75"/>
      <c r="XDE74" s="75"/>
      <c r="XDF74" s="75"/>
      <c r="XDG74" s="75"/>
      <c r="XDH74" s="75"/>
      <c r="XDI74" s="75"/>
      <c r="XDJ74" s="75"/>
      <c r="XDK74" s="75"/>
      <c r="XDL74" s="75"/>
      <c r="XDM74" s="75"/>
      <c r="XDN74" s="75"/>
      <c r="XDO74" s="75"/>
      <c r="XDP74" s="75"/>
      <c r="XDQ74" s="75"/>
      <c r="XDR74" s="75"/>
      <c r="XDS74" s="75"/>
      <c r="XDT74" s="75"/>
      <c r="XDU74" s="75"/>
      <c r="XDV74" s="75"/>
      <c r="XDW74" s="75"/>
      <c r="XDX74" s="75"/>
      <c r="XDY74" s="75"/>
      <c r="XDZ74" s="75"/>
      <c r="XEA74" s="75"/>
      <c r="XEB74" s="75"/>
      <c r="XEC74" s="75"/>
      <c r="XED74" s="75"/>
      <c r="XEE74" s="75"/>
      <c r="XEF74" s="75"/>
      <c r="XEG74" s="75"/>
      <c r="XEH74" s="75"/>
      <c r="XEI74" s="75"/>
      <c r="XEJ74" s="75"/>
      <c r="XEK74" s="75"/>
      <c r="XEL74" s="75"/>
      <c r="XEM74" s="75"/>
      <c r="XEN74" s="75"/>
      <c r="XEO74" s="75"/>
      <c r="XEP74" s="75"/>
      <c r="XEQ74" s="75"/>
      <c r="XER74" s="75"/>
      <c r="XES74" s="75"/>
      <c r="XET74" s="75"/>
      <c r="XEU74" s="75"/>
      <c r="XEV74" s="75"/>
      <c r="XEW74" s="75"/>
      <c r="XEX74" s="75"/>
      <c r="XEY74" s="75"/>
      <c r="XEZ74" s="75"/>
      <c r="XFA74" s="75"/>
      <c r="XFB74" s="75"/>
      <c r="XFC74" s="75"/>
      <c r="XFD74" s="75"/>
    </row>
    <row r="75" s="4" customFormat="true" ht="45.75" hidden="false" customHeight="true" outlineLevel="0" collapsed="false">
      <c r="A75" s="70" t="s">
        <v>121</v>
      </c>
      <c r="B75" s="49" t="s">
        <v>122</v>
      </c>
      <c r="C75" s="49"/>
      <c r="D75" s="49"/>
      <c r="E75" s="49"/>
      <c r="F75" s="71" t="s">
        <v>123</v>
      </c>
      <c r="G75" s="71"/>
      <c r="H75" s="72" t="s">
        <v>124</v>
      </c>
      <c r="I75" s="73" t="s">
        <v>120</v>
      </c>
      <c r="J75" s="73"/>
      <c r="K75" s="74" t="s">
        <v>67</v>
      </c>
      <c r="L75" s="45"/>
      <c r="M75" s="45"/>
      <c r="N75" s="45"/>
    </row>
    <row r="76" s="4" customFormat="true" ht="249.75" hidden="false" customHeight="true" outlineLevel="0" collapsed="false">
      <c r="A76" s="76" t="s">
        <v>125</v>
      </c>
      <c r="B76" s="77" t="s">
        <v>126</v>
      </c>
      <c r="C76" s="77"/>
      <c r="D76" s="77"/>
      <c r="E76" s="77"/>
      <c r="F76" s="78" t="s">
        <v>64</v>
      </c>
      <c r="G76" s="78"/>
      <c r="H76" s="79" t="s">
        <v>127</v>
      </c>
      <c r="I76" s="80" t="s">
        <v>128</v>
      </c>
      <c r="J76" s="80"/>
      <c r="K76" s="81" t="s">
        <v>67</v>
      </c>
      <c r="L76" s="45"/>
      <c r="M76" s="45"/>
      <c r="N76" s="45"/>
    </row>
    <row r="77" s="4" customFormat="true" ht="36.75" hidden="false" customHeight="true" outlineLevel="0" collapsed="false">
      <c r="A77" s="48" t="s">
        <v>71</v>
      </c>
      <c r="B77" s="48"/>
      <c r="C77" s="48"/>
      <c r="D77" s="48"/>
      <c r="E77" s="48"/>
      <c r="F77" s="48"/>
      <c r="G77" s="48"/>
      <c r="H77" s="48"/>
      <c r="I77" s="48"/>
      <c r="J77" s="48"/>
      <c r="K77" s="48"/>
      <c r="L77" s="45"/>
      <c r="M77" s="45"/>
      <c r="N77" s="45"/>
    </row>
    <row r="78" s="4" customFormat="true" ht="36.75" hidden="false" customHeight="true" outlineLevel="0" collapsed="false">
      <c r="A78" s="35" t="s">
        <v>72</v>
      </c>
      <c r="B78" s="35" t="s">
        <v>73</v>
      </c>
      <c r="C78" s="35" t="s">
        <v>74</v>
      </c>
      <c r="D78" s="35"/>
      <c r="E78" s="35"/>
      <c r="F78" s="35"/>
      <c r="G78" s="35" t="s">
        <v>83</v>
      </c>
      <c r="H78" s="35" t="s">
        <v>129</v>
      </c>
      <c r="I78" s="35" t="s">
        <v>77</v>
      </c>
      <c r="J78" s="35" t="s">
        <v>78</v>
      </c>
      <c r="K78" s="35" t="s">
        <v>79</v>
      </c>
      <c r="L78" s="45"/>
      <c r="M78" s="45"/>
      <c r="N78" s="45"/>
    </row>
    <row r="79" s="4" customFormat="true" ht="36.75" hidden="false" customHeight="true" outlineLevel="0" collapsed="false">
      <c r="A79" s="47" t="s">
        <v>130</v>
      </c>
      <c r="B79" s="82" t="s">
        <v>81</v>
      </c>
      <c r="C79" s="83" t="s">
        <v>131</v>
      </c>
      <c r="D79" s="83"/>
      <c r="E79" s="83"/>
      <c r="F79" s="83"/>
      <c r="G79" s="50" t="s">
        <v>42</v>
      </c>
      <c r="H79" s="51" t="n">
        <v>12</v>
      </c>
      <c r="I79" s="52" t="n">
        <v>45938</v>
      </c>
      <c r="J79" s="52" t="n">
        <v>46303</v>
      </c>
      <c r="K79" s="53" t="s">
        <v>115</v>
      </c>
      <c r="L79" s="45"/>
      <c r="M79" s="45"/>
      <c r="N79" s="45"/>
    </row>
    <row r="80" s="4" customFormat="true" ht="32.8" hidden="false" customHeight="true" outlineLevel="0" collapsed="false">
      <c r="A80" s="54" t="s">
        <v>121</v>
      </c>
      <c r="B80" s="84" t="n">
        <v>2</v>
      </c>
      <c r="C80" s="83" t="s">
        <v>132</v>
      </c>
      <c r="D80" s="83"/>
      <c r="E80" s="83"/>
      <c r="F80" s="83"/>
      <c r="G80" s="50" t="s">
        <v>42</v>
      </c>
      <c r="H80" s="51" t="n">
        <v>10</v>
      </c>
      <c r="I80" s="60" t="n">
        <v>45938</v>
      </c>
      <c r="J80" s="52" t="n">
        <v>46273</v>
      </c>
      <c r="K80" s="53"/>
      <c r="L80" s="45"/>
      <c r="M80" s="45"/>
      <c r="N80" s="45"/>
    </row>
    <row r="81" s="4" customFormat="true" ht="53.7" hidden="false" customHeight="true" outlineLevel="0" collapsed="false">
      <c r="A81" s="54" t="s">
        <v>125</v>
      </c>
      <c r="B81" s="84" t="n">
        <v>3</v>
      </c>
      <c r="C81" s="83" t="s">
        <v>133</v>
      </c>
      <c r="D81" s="83"/>
      <c r="E81" s="83"/>
      <c r="F81" s="83"/>
      <c r="G81" s="50" t="s">
        <v>42</v>
      </c>
      <c r="H81" s="51" t="n">
        <v>11</v>
      </c>
      <c r="I81" s="52" t="n">
        <v>45938</v>
      </c>
      <c r="J81" s="52" t="n">
        <v>46273</v>
      </c>
      <c r="K81" s="53"/>
      <c r="L81" s="45"/>
      <c r="M81" s="45"/>
      <c r="N81" s="45"/>
    </row>
    <row r="82" s="4" customFormat="true" ht="53.7" hidden="false" customHeight="true" outlineLevel="0" collapsed="false">
      <c r="A82" s="54" t="s">
        <v>134</v>
      </c>
      <c r="B82" s="84" t="n">
        <v>4</v>
      </c>
      <c r="C82" s="83" t="s">
        <v>135</v>
      </c>
      <c r="D82" s="83"/>
      <c r="E82" s="83"/>
      <c r="F82" s="83"/>
      <c r="G82" s="50" t="s">
        <v>42</v>
      </c>
      <c r="H82" s="51" t="n">
        <v>11</v>
      </c>
      <c r="I82" s="60" t="n">
        <v>45938</v>
      </c>
      <c r="J82" s="52" t="n">
        <v>46273</v>
      </c>
      <c r="K82" s="81"/>
      <c r="L82" s="45"/>
      <c r="M82" s="45"/>
      <c r="N82" s="45"/>
    </row>
    <row r="83" s="4" customFormat="true" ht="58.2" hidden="false" customHeight="true" outlineLevel="0" collapsed="false">
      <c r="A83" s="54" t="s">
        <v>136</v>
      </c>
      <c r="B83" s="84" t="n">
        <v>5</v>
      </c>
      <c r="C83" s="83" t="s">
        <v>137</v>
      </c>
      <c r="D83" s="83"/>
      <c r="E83" s="83"/>
      <c r="F83" s="83"/>
      <c r="G83" s="50" t="s">
        <v>42</v>
      </c>
      <c r="H83" s="51" t="n">
        <v>11</v>
      </c>
      <c r="I83" s="52" t="n">
        <v>45938</v>
      </c>
      <c r="J83" s="52" t="n">
        <v>46273</v>
      </c>
      <c r="K83" s="81"/>
      <c r="L83" s="45"/>
      <c r="M83" s="45"/>
      <c r="N83" s="45"/>
    </row>
    <row r="84" s="4" customFormat="true" ht="36.75" hidden="false" customHeight="true" outlineLevel="0" collapsed="false">
      <c r="A84" s="47" t="s">
        <v>138</v>
      </c>
      <c r="B84" s="82" t="n">
        <v>6</v>
      </c>
      <c r="C84" s="83" t="s">
        <v>139</v>
      </c>
      <c r="D84" s="83"/>
      <c r="E84" s="83"/>
      <c r="F84" s="83"/>
      <c r="G84" s="85" t="s">
        <v>83</v>
      </c>
      <c r="H84" s="51" t="n">
        <v>1</v>
      </c>
      <c r="I84" s="60" t="n">
        <v>45938</v>
      </c>
      <c r="J84" s="52" t="n">
        <v>46303</v>
      </c>
      <c r="K84" s="81"/>
      <c r="L84" s="45"/>
      <c r="M84" s="45"/>
      <c r="N84" s="45"/>
    </row>
    <row r="85" s="4" customFormat="true" ht="36.75" hidden="false" customHeight="true" outlineLevel="0" collapsed="false">
      <c r="A85" s="54" t="s">
        <v>140</v>
      </c>
      <c r="B85" s="84" t="n">
        <v>7</v>
      </c>
      <c r="C85" s="83" t="s">
        <v>141</v>
      </c>
      <c r="D85" s="83"/>
      <c r="E85" s="83"/>
      <c r="F85" s="83"/>
      <c r="G85" s="85" t="s">
        <v>42</v>
      </c>
      <c r="H85" s="51" t="n">
        <v>11</v>
      </c>
      <c r="I85" s="52" t="n">
        <v>45938</v>
      </c>
      <c r="J85" s="52" t="n">
        <v>46273</v>
      </c>
      <c r="K85" s="81" t="s">
        <v>115</v>
      </c>
      <c r="L85" s="45"/>
      <c r="M85" s="45"/>
      <c r="N85" s="45"/>
    </row>
    <row r="86" s="4" customFormat="true" ht="36.75" hidden="false" customHeight="true" outlineLevel="0" collapsed="false">
      <c r="A86" s="47" t="s">
        <v>142</v>
      </c>
      <c r="B86" s="84" t="n">
        <v>8</v>
      </c>
      <c r="C86" s="83" t="s">
        <v>143</v>
      </c>
      <c r="D86" s="83"/>
      <c r="E86" s="83"/>
      <c r="F86" s="83"/>
      <c r="G86" s="85" t="s">
        <v>42</v>
      </c>
      <c r="H86" s="51" t="n">
        <v>11</v>
      </c>
      <c r="I86" s="60" t="n">
        <v>45938</v>
      </c>
      <c r="J86" s="52" t="n">
        <v>46273</v>
      </c>
      <c r="K86" s="81" t="s">
        <v>115</v>
      </c>
      <c r="L86" s="45"/>
      <c r="M86" s="45"/>
      <c r="N86" s="45"/>
    </row>
    <row r="87" s="4" customFormat="true" ht="36.75" hidden="false" customHeight="true" outlineLevel="0" collapsed="false">
      <c r="A87" s="54" t="s">
        <v>144</v>
      </c>
      <c r="B87" s="84" t="n">
        <v>9</v>
      </c>
      <c r="C87" s="83" t="s">
        <v>145</v>
      </c>
      <c r="D87" s="83"/>
      <c r="E87" s="83"/>
      <c r="F87" s="83"/>
      <c r="G87" s="85" t="s">
        <v>42</v>
      </c>
      <c r="H87" s="51" t="n">
        <v>11</v>
      </c>
      <c r="I87" s="52" t="n">
        <v>45938</v>
      </c>
      <c r="J87" s="52" t="n">
        <v>46273</v>
      </c>
      <c r="K87" s="81"/>
      <c r="L87" s="45"/>
      <c r="M87" s="45"/>
      <c r="N87" s="45"/>
    </row>
    <row r="88" s="4" customFormat="true" ht="43.25" hidden="false" customHeight="true" outlineLevel="0" collapsed="false">
      <c r="A88" s="54" t="s">
        <v>146</v>
      </c>
      <c r="B88" s="84" t="n">
        <v>10</v>
      </c>
      <c r="C88" s="83" t="s">
        <v>147</v>
      </c>
      <c r="D88" s="83"/>
      <c r="E88" s="83"/>
      <c r="F88" s="83"/>
      <c r="G88" s="85" t="s">
        <v>42</v>
      </c>
      <c r="H88" s="51" t="n">
        <v>11</v>
      </c>
      <c r="I88" s="60" t="n">
        <v>45938</v>
      </c>
      <c r="J88" s="52" t="n">
        <v>46273</v>
      </c>
      <c r="K88" s="81"/>
      <c r="L88" s="45"/>
      <c r="M88" s="45"/>
      <c r="N88" s="45"/>
    </row>
    <row r="89" s="4" customFormat="true" ht="36.75" hidden="false" customHeight="true" outlineLevel="0" collapsed="false">
      <c r="A89" s="54" t="s">
        <v>148</v>
      </c>
      <c r="B89" s="84" t="n">
        <v>11</v>
      </c>
      <c r="C89" s="83" t="s">
        <v>149</v>
      </c>
      <c r="D89" s="83"/>
      <c r="E89" s="83"/>
      <c r="F89" s="83"/>
      <c r="G89" s="85" t="s">
        <v>83</v>
      </c>
      <c r="H89" s="51" t="n">
        <v>1</v>
      </c>
      <c r="I89" s="52" t="n">
        <v>45938</v>
      </c>
      <c r="J89" s="52" t="n">
        <v>46303</v>
      </c>
      <c r="K89" s="81"/>
      <c r="L89" s="45"/>
      <c r="M89" s="45"/>
      <c r="N89" s="45"/>
    </row>
    <row r="90" s="4" customFormat="true" ht="36.75" hidden="false" customHeight="true" outlineLevel="0" collapsed="false">
      <c r="A90" s="54" t="s">
        <v>150</v>
      </c>
      <c r="B90" s="84" t="n">
        <v>12</v>
      </c>
      <c r="C90" s="83" t="s">
        <v>151</v>
      </c>
      <c r="D90" s="83"/>
      <c r="E90" s="83"/>
      <c r="F90" s="83"/>
      <c r="G90" s="85" t="s">
        <v>83</v>
      </c>
      <c r="H90" s="51" t="n">
        <v>1</v>
      </c>
      <c r="I90" s="60" t="n">
        <v>45938</v>
      </c>
      <c r="J90" s="52" t="n">
        <v>46303</v>
      </c>
      <c r="K90" s="81"/>
      <c r="L90" s="45"/>
      <c r="M90" s="45"/>
      <c r="N90" s="45"/>
    </row>
    <row r="91" s="4" customFormat="true" ht="36.75" hidden="false" customHeight="true" outlineLevel="0" collapsed="false">
      <c r="A91" s="54" t="s">
        <v>152</v>
      </c>
      <c r="B91" s="84" t="n">
        <v>13</v>
      </c>
      <c r="C91" s="83" t="s">
        <v>153</v>
      </c>
      <c r="D91" s="83"/>
      <c r="E91" s="83"/>
      <c r="F91" s="83"/>
      <c r="G91" s="85" t="s">
        <v>42</v>
      </c>
      <c r="H91" s="51" t="n">
        <v>11</v>
      </c>
      <c r="I91" s="52" t="n">
        <v>-618804</v>
      </c>
      <c r="J91" s="52" t="n">
        <v>46273</v>
      </c>
      <c r="K91" s="81"/>
      <c r="L91" s="45"/>
      <c r="M91" s="45"/>
      <c r="N91" s="45"/>
    </row>
    <row r="92" s="4" customFormat="true" ht="36.75" hidden="false" customHeight="true" outlineLevel="0" collapsed="false">
      <c r="A92" s="47" t="s">
        <v>154</v>
      </c>
      <c r="B92" s="82" t="n">
        <v>14</v>
      </c>
      <c r="C92" s="83" t="s">
        <v>155</v>
      </c>
      <c r="D92" s="83"/>
      <c r="E92" s="83"/>
      <c r="F92" s="83"/>
      <c r="G92" s="85" t="s">
        <v>42</v>
      </c>
      <c r="H92" s="51" t="n">
        <v>8</v>
      </c>
      <c r="I92" s="60" t="n">
        <v>45938</v>
      </c>
      <c r="J92" s="52" t="n">
        <v>46211</v>
      </c>
      <c r="K92" s="81"/>
      <c r="L92" s="45"/>
      <c r="M92" s="45"/>
      <c r="N92" s="45"/>
    </row>
    <row r="93" s="4" customFormat="true" ht="48.75" hidden="false" customHeight="true" outlineLevel="0" collapsed="false">
      <c r="A93" s="54" t="s">
        <v>156</v>
      </c>
      <c r="B93" s="84" t="n">
        <v>15</v>
      </c>
      <c r="C93" s="83" t="s">
        <v>157</v>
      </c>
      <c r="D93" s="83"/>
      <c r="E93" s="83"/>
      <c r="F93" s="83"/>
      <c r="G93" s="85" t="s">
        <v>42</v>
      </c>
      <c r="H93" s="51" t="n">
        <v>11</v>
      </c>
      <c r="I93" s="52" t="n">
        <v>45938</v>
      </c>
      <c r="J93" s="52" t="n">
        <v>46273</v>
      </c>
      <c r="K93" s="81"/>
      <c r="L93" s="45"/>
      <c r="M93" s="45"/>
      <c r="N93" s="45"/>
    </row>
    <row r="94" s="4" customFormat="true" ht="44.25" hidden="false" customHeight="true" outlineLevel="0" collapsed="false">
      <c r="A94" s="54" t="s">
        <v>158</v>
      </c>
      <c r="B94" s="84" t="n">
        <v>16</v>
      </c>
      <c r="C94" s="83" t="s">
        <v>159</v>
      </c>
      <c r="D94" s="83"/>
      <c r="E94" s="83"/>
      <c r="F94" s="83"/>
      <c r="G94" s="85" t="s">
        <v>42</v>
      </c>
      <c r="H94" s="51" t="n">
        <v>11</v>
      </c>
      <c r="I94" s="60" t="n">
        <v>45938</v>
      </c>
      <c r="J94" s="52" t="n">
        <v>46273</v>
      </c>
      <c r="K94" s="81"/>
      <c r="L94" s="45"/>
      <c r="M94" s="45"/>
      <c r="N94" s="45"/>
    </row>
    <row r="95" s="4" customFormat="true" ht="24" hidden="false" customHeight="true" outlineLevel="0" collapsed="false">
      <c r="A95" s="86" t="s">
        <v>160</v>
      </c>
      <c r="B95" s="86"/>
      <c r="C95" s="86"/>
      <c r="D95" s="86"/>
      <c r="E95" s="86"/>
      <c r="F95" s="86"/>
      <c r="G95" s="86"/>
      <c r="H95" s="86"/>
      <c r="I95" s="86"/>
      <c r="J95" s="86"/>
      <c r="K95" s="86"/>
      <c r="L95" s="45"/>
      <c r="M95" s="45"/>
      <c r="N95" s="45"/>
    </row>
    <row r="96" s="4" customFormat="true" ht="36" hidden="false" customHeight="true" outlineLevel="0" collapsed="false">
      <c r="A96" s="87" t="s">
        <v>161</v>
      </c>
      <c r="B96" s="87"/>
      <c r="C96" s="87"/>
      <c r="D96" s="87"/>
      <c r="E96" s="87"/>
      <c r="F96" s="87"/>
      <c r="G96" s="87"/>
      <c r="H96" s="87" t="s">
        <v>162</v>
      </c>
      <c r="I96" s="87"/>
      <c r="J96" s="88" t="s">
        <v>163</v>
      </c>
      <c r="K96" s="88"/>
      <c r="L96" s="3"/>
      <c r="N96" s="3"/>
      <c r="O96" s="10"/>
    </row>
    <row r="97" s="4" customFormat="true" ht="51" hidden="false" customHeight="true" outlineLevel="0" collapsed="false">
      <c r="A97" s="89" t="s">
        <v>164</v>
      </c>
      <c r="B97" s="89"/>
      <c r="C97" s="89"/>
      <c r="D97" s="90" t="s">
        <v>165</v>
      </c>
      <c r="E97" s="90"/>
      <c r="F97" s="90"/>
      <c r="G97" s="90"/>
      <c r="H97" s="91"/>
      <c r="I97" s="91"/>
      <c r="J97" s="92"/>
      <c r="K97" s="92"/>
      <c r="L97" s="93"/>
      <c r="M97" s="94"/>
      <c r="N97" s="3"/>
    </row>
    <row r="98" s="4" customFormat="true" ht="47.25" hidden="false" customHeight="true" outlineLevel="0" collapsed="false">
      <c r="A98" s="89"/>
      <c r="B98" s="89"/>
      <c r="C98" s="89"/>
      <c r="D98" s="90" t="s">
        <v>166</v>
      </c>
      <c r="E98" s="90"/>
      <c r="F98" s="90"/>
      <c r="G98" s="90"/>
      <c r="H98" s="91"/>
      <c r="I98" s="91"/>
      <c r="J98" s="92"/>
      <c r="K98" s="92"/>
      <c r="L98" s="93"/>
      <c r="M98" s="94"/>
      <c r="N98" s="3"/>
    </row>
    <row r="99" s="4" customFormat="true" ht="68.25" hidden="false" customHeight="true" outlineLevel="0" collapsed="false">
      <c r="A99" s="89" t="s">
        <v>167</v>
      </c>
      <c r="B99" s="89"/>
      <c r="C99" s="89"/>
      <c r="D99" s="90" t="s">
        <v>168</v>
      </c>
      <c r="E99" s="90"/>
      <c r="F99" s="90"/>
      <c r="G99" s="90"/>
      <c r="H99" s="91"/>
      <c r="I99" s="91"/>
      <c r="J99" s="92"/>
      <c r="K99" s="92"/>
      <c r="L99" s="95"/>
      <c r="M99" s="96"/>
      <c r="N99" s="96"/>
    </row>
    <row r="100" s="4" customFormat="true" ht="54.75" hidden="false" customHeight="true" outlineLevel="0" collapsed="false">
      <c r="A100" s="89" t="s">
        <v>169</v>
      </c>
      <c r="B100" s="89"/>
      <c r="C100" s="89"/>
      <c r="D100" s="90" t="s">
        <v>170</v>
      </c>
      <c r="E100" s="90"/>
      <c r="F100" s="90"/>
      <c r="G100" s="90"/>
      <c r="H100" s="91"/>
      <c r="I100" s="91"/>
      <c r="J100" s="92"/>
      <c r="K100" s="92"/>
      <c r="L100" s="97"/>
      <c r="N100" s="3"/>
    </row>
    <row r="101" s="4" customFormat="true" ht="59.25" hidden="false" customHeight="true" outlineLevel="0" collapsed="false">
      <c r="A101" s="89" t="s">
        <v>171</v>
      </c>
      <c r="B101" s="89"/>
      <c r="C101" s="89"/>
      <c r="D101" s="90" t="s">
        <v>172</v>
      </c>
      <c r="E101" s="90"/>
      <c r="F101" s="90"/>
      <c r="G101" s="90"/>
      <c r="H101" s="91"/>
      <c r="I101" s="91"/>
      <c r="J101" s="92"/>
      <c r="K101" s="92"/>
      <c r="L101" s="98"/>
      <c r="N101" s="3"/>
    </row>
    <row r="102" s="4" customFormat="true" ht="66" hidden="false" customHeight="true" outlineLevel="0" collapsed="false">
      <c r="A102" s="89" t="s">
        <v>173</v>
      </c>
      <c r="B102" s="89"/>
      <c r="C102" s="89"/>
      <c r="D102" s="90" t="s">
        <v>174</v>
      </c>
      <c r="E102" s="90"/>
      <c r="F102" s="90"/>
      <c r="G102" s="90"/>
      <c r="H102" s="91"/>
      <c r="I102" s="91"/>
      <c r="J102" s="92"/>
      <c r="K102" s="92"/>
      <c r="L102" s="98"/>
      <c r="N102" s="3"/>
    </row>
    <row r="103" s="4" customFormat="true" ht="26.25" hidden="false" customHeight="true" outlineLevel="0" collapsed="false">
      <c r="A103" s="88" t="s">
        <v>175</v>
      </c>
      <c r="B103" s="88"/>
      <c r="C103" s="88"/>
      <c r="D103" s="88"/>
      <c r="E103" s="88"/>
      <c r="F103" s="88"/>
      <c r="G103" s="88"/>
      <c r="H103" s="88"/>
      <c r="I103" s="88"/>
      <c r="J103" s="99" t="n">
        <v>1466032.1</v>
      </c>
      <c r="K103" s="99"/>
      <c r="L103" s="100"/>
      <c r="M103" s="101"/>
      <c r="N103" s="3"/>
    </row>
    <row r="104" s="4" customFormat="true" ht="42.75" hidden="false" customHeight="true" outlineLevel="0" collapsed="false">
      <c r="A104" s="102" t="s">
        <v>176</v>
      </c>
      <c r="B104" s="102"/>
      <c r="C104" s="102"/>
      <c r="D104" s="102"/>
      <c r="E104" s="102"/>
      <c r="F104" s="102"/>
      <c r="G104" s="102"/>
      <c r="H104" s="102"/>
      <c r="I104" s="102"/>
      <c r="J104" s="102"/>
      <c r="K104" s="102"/>
      <c r="L104" s="103"/>
      <c r="N104" s="3"/>
    </row>
    <row r="105" s="4" customFormat="true" ht="146.25" hidden="false" customHeight="true" outlineLevel="0" collapsed="false">
      <c r="A105" s="104" t="s">
        <v>177</v>
      </c>
      <c r="B105" s="104"/>
      <c r="C105" s="104"/>
      <c r="D105" s="104"/>
      <c r="E105" s="104"/>
      <c r="F105" s="104"/>
      <c r="G105" s="104"/>
      <c r="H105" s="104"/>
      <c r="I105" s="104"/>
      <c r="J105" s="104"/>
      <c r="K105" s="104"/>
      <c r="L105" s="3"/>
      <c r="N105" s="3"/>
    </row>
    <row r="106" s="4" customFormat="true" ht="31.5" hidden="false" customHeight="true" outlineLevel="0" collapsed="false">
      <c r="A106" s="102" t="s">
        <v>178</v>
      </c>
      <c r="B106" s="102"/>
      <c r="C106" s="102"/>
      <c r="D106" s="102"/>
      <c r="E106" s="102"/>
      <c r="F106" s="102"/>
      <c r="G106" s="102"/>
      <c r="H106" s="102"/>
      <c r="I106" s="102"/>
      <c r="J106" s="102"/>
      <c r="K106" s="102"/>
      <c r="L106" s="103"/>
      <c r="N106" s="3"/>
    </row>
    <row r="107" s="4" customFormat="true" ht="27.75" hidden="false" customHeight="true" outlineLevel="0" collapsed="false">
      <c r="A107" s="105" t="s">
        <v>179</v>
      </c>
      <c r="B107" s="105" t="s">
        <v>180</v>
      </c>
      <c r="C107" s="105"/>
      <c r="D107" s="105"/>
      <c r="E107" s="105"/>
      <c r="F107" s="105"/>
      <c r="G107" s="105"/>
      <c r="H107" s="105" t="s">
        <v>181</v>
      </c>
      <c r="I107" s="105"/>
      <c r="J107" s="105"/>
      <c r="K107" s="105"/>
      <c r="L107" s="3"/>
      <c r="N107" s="3"/>
    </row>
    <row r="108" s="4" customFormat="true" ht="33.75" hidden="false" customHeight="true" outlineLevel="0" collapsed="false">
      <c r="A108" s="105"/>
      <c r="B108" s="106" t="s">
        <v>182</v>
      </c>
      <c r="C108" s="106" t="s">
        <v>183</v>
      </c>
      <c r="D108" s="106" t="s">
        <v>184</v>
      </c>
      <c r="E108" s="106"/>
      <c r="F108" s="106" t="s">
        <v>185</v>
      </c>
      <c r="G108" s="106"/>
      <c r="H108" s="107" t="s">
        <v>182</v>
      </c>
      <c r="I108" s="108" t="s">
        <v>183</v>
      </c>
      <c r="J108" s="109" t="s">
        <v>184</v>
      </c>
      <c r="K108" s="110" t="s">
        <v>185</v>
      </c>
      <c r="L108" s="3"/>
      <c r="N108" s="3"/>
    </row>
    <row r="109" s="4" customFormat="true" ht="33.75" hidden="false" customHeight="true" outlineLevel="0" collapsed="false">
      <c r="A109" s="111" t="s">
        <v>186</v>
      </c>
      <c r="B109" s="112" t="n">
        <v>1</v>
      </c>
      <c r="C109" s="113" t="n">
        <v>45962</v>
      </c>
      <c r="D109" s="111" t="n">
        <v>33504300</v>
      </c>
      <c r="E109" s="111"/>
      <c r="F109" s="114" t="n">
        <v>312310.21</v>
      </c>
      <c r="G109" s="114"/>
      <c r="H109" s="115"/>
      <c r="I109" s="115"/>
      <c r="J109" s="116"/>
      <c r="K109" s="117"/>
      <c r="L109" s="3"/>
      <c r="N109" s="3"/>
    </row>
    <row r="110" s="4" customFormat="true" ht="33.75" hidden="false" customHeight="true" outlineLevel="0" collapsed="false">
      <c r="A110" s="111"/>
      <c r="B110" s="112"/>
      <c r="C110" s="113"/>
      <c r="D110" s="111" t="n">
        <v>44504200</v>
      </c>
      <c r="E110" s="111"/>
      <c r="F110" s="114" t="n">
        <v>40000</v>
      </c>
      <c r="G110" s="114"/>
      <c r="H110" s="115"/>
      <c r="I110" s="115"/>
      <c r="J110" s="116"/>
      <c r="K110" s="117"/>
      <c r="L110" s="3"/>
      <c r="N110" s="3"/>
    </row>
    <row r="111" s="4" customFormat="true" ht="33.75" hidden="false" customHeight="true" outlineLevel="0" collapsed="false">
      <c r="A111" s="111"/>
      <c r="B111" s="112" t="n">
        <v>2</v>
      </c>
      <c r="C111" s="113" t="n">
        <v>45992</v>
      </c>
      <c r="D111" s="111" t="n">
        <v>33504300</v>
      </c>
      <c r="E111" s="111"/>
      <c r="F111" s="114" t="n">
        <v>312310.21</v>
      </c>
      <c r="G111" s="114"/>
      <c r="H111" s="115"/>
      <c r="I111" s="115"/>
      <c r="J111" s="116"/>
      <c r="K111" s="117"/>
      <c r="L111" s="3"/>
      <c r="N111" s="3"/>
    </row>
    <row r="112" s="4" customFormat="true" ht="33.75" hidden="false" customHeight="true" outlineLevel="0" collapsed="false">
      <c r="A112" s="111"/>
      <c r="B112" s="112" t="n">
        <v>3</v>
      </c>
      <c r="C112" s="113" t="n">
        <v>46023</v>
      </c>
      <c r="D112" s="111" t="n">
        <v>33504300</v>
      </c>
      <c r="E112" s="111"/>
      <c r="F112" s="114" t="n">
        <v>100176.46</v>
      </c>
      <c r="G112" s="114"/>
      <c r="H112" s="115"/>
      <c r="I112" s="115"/>
      <c r="J112" s="116"/>
      <c r="K112" s="117"/>
      <c r="L112" s="3"/>
      <c r="N112" s="3"/>
    </row>
    <row r="113" s="4" customFormat="true" ht="33.75" hidden="false" customHeight="true" outlineLevel="0" collapsed="false">
      <c r="A113" s="111"/>
      <c r="B113" s="112" t="n">
        <v>4</v>
      </c>
      <c r="C113" s="113" t="n">
        <v>46054</v>
      </c>
      <c r="D113" s="111" t="n">
        <v>33504300</v>
      </c>
      <c r="E113" s="111"/>
      <c r="F113" s="114" t="n">
        <v>100176.46</v>
      </c>
      <c r="G113" s="114"/>
      <c r="H113" s="115"/>
      <c r="I113" s="115"/>
      <c r="J113" s="116"/>
      <c r="K113" s="117"/>
      <c r="L113" s="3"/>
      <c r="N113" s="3"/>
    </row>
    <row r="114" s="4" customFormat="true" ht="33.75" hidden="false" customHeight="true" outlineLevel="0" collapsed="false">
      <c r="A114" s="111"/>
      <c r="B114" s="112" t="n">
        <v>5</v>
      </c>
      <c r="C114" s="113" t="n">
        <v>46082</v>
      </c>
      <c r="D114" s="111" t="n">
        <v>33504300</v>
      </c>
      <c r="E114" s="111"/>
      <c r="F114" s="114" t="n">
        <v>100176.46</v>
      </c>
      <c r="G114" s="114"/>
      <c r="H114" s="115"/>
      <c r="I114" s="115"/>
      <c r="J114" s="116"/>
      <c r="K114" s="117"/>
      <c r="L114" s="3"/>
      <c r="N114" s="3"/>
    </row>
    <row r="115" s="4" customFormat="true" ht="33.75" hidden="false" customHeight="true" outlineLevel="0" collapsed="false">
      <c r="A115" s="111"/>
      <c r="B115" s="112" t="n">
        <v>6</v>
      </c>
      <c r="C115" s="113" t="n">
        <v>46113</v>
      </c>
      <c r="D115" s="111" t="n">
        <v>33504300</v>
      </c>
      <c r="E115" s="111"/>
      <c r="F115" s="114" t="n">
        <v>100176.46</v>
      </c>
      <c r="G115" s="114"/>
      <c r="H115" s="115"/>
      <c r="I115" s="115"/>
      <c r="J115" s="116"/>
      <c r="K115" s="117"/>
      <c r="L115" s="3"/>
      <c r="N115" s="3"/>
    </row>
    <row r="116" s="4" customFormat="true" ht="33.75" hidden="false" customHeight="true" outlineLevel="0" collapsed="false">
      <c r="A116" s="111"/>
      <c r="B116" s="112" t="n">
        <v>7</v>
      </c>
      <c r="C116" s="113" t="n">
        <v>46143</v>
      </c>
      <c r="D116" s="111" t="n">
        <v>33504300</v>
      </c>
      <c r="E116" s="111"/>
      <c r="F116" s="114" t="n">
        <v>100176.46</v>
      </c>
      <c r="G116" s="114"/>
      <c r="H116" s="115"/>
      <c r="I116" s="115"/>
      <c r="J116" s="116"/>
      <c r="K116" s="117"/>
      <c r="L116" s="3"/>
      <c r="N116" s="3"/>
    </row>
    <row r="117" s="4" customFormat="true" ht="33.75" hidden="false" customHeight="true" outlineLevel="0" collapsed="false">
      <c r="A117" s="111"/>
      <c r="B117" s="112" t="n">
        <v>8</v>
      </c>
      <c r="C117" s="113" t="n">
        <v>46174</v>
      </c>
      <c r="D117" s="111" t="n">
        <v>33504300</v>
      </c>
      <c r="E117" s="111"/>
      <c r="F117" s="114" t="n">
        <v>100176.46</v>
      </c>
      <c r="G117" s="114"/>
      <c r="H117" s="115"/>
      <c r="I117" s="115"/>
      <c r="J117" s="116"/>
      <c r="K117" s="117"/>
      <c r="L117" s="3"/>
      <c r="N117" s="3"/>
    </row>
    <row r="118" s="4" customFormat="true" ht="33.75" hidden="false" customHeight="true" outlineLevel="0" collapsed="false">
      <c r="A118" s="111"/>
      <c r="B118" s="112" t="n">
        <v>9</v>
      </c>
      <c r="C118" s="113" t="n">
        <v>46204</v>
      </c>
      <c r="D118" s="111" t="n">
        <v>33504300</v>
      </c>
      <c r="E118" s="111"/>
      <c r="F118" s="114" t="n">
        <v>100176.46</v>
      </c>
      <c r="G118" s="114"/>
      <c r="H118" s="115"/>
      <c r="I118" s="115"/>
      <c r="J118" s="116"/>
      <c r="K118" s="117"/>
      <c r="L118" s="3"/>
      <c r="N118" s="3"/>
    </row>
    <row r="119" s="4" customFormat="true" ht="26.25" hidden="false" customHeight="true" outlineLevel="0" collapsed="false">
      <c r="A119" s="111"/>
      <c r="B119" s="112" t="n">
        <v>10</v>
      </c>
      <c r="C119" s="113" t="n">
        <v>46235</v>
      </c>
      <c r="D119" s="111" t="n">
        <v>33504300</v>
      </c>
      <c r="E119" s="111"/>
      <c r="F119" s="114" t="n">
        <v>100176.46</v>
      </c>
      <c r="G119" s="114"/>
      <c r="H119" s="115"/>
      <c r="I119" s="118" t="s">
        <v>187</v>
      </c>
      <c r="J119" s="119" t="s">
        <v>187</v>
      </c>
      <c r="K119" s="120" t="s">
        <v>187</v>
      </c>
      <c r="L119" s="3"/>
      <c r="N119" s="3"/>
    </row>
    <row r="120" s="4" customFormat="true" ht="35.25" hidden="false" customHeight="true" outlineLevel="0" collapsed="false">
      <c r="A120" s="105" t="s">
        <v>188</v>
      </c>
      <c r="B120" s="105"/>
      <c r="C120" s="105"/>
      <c r="D120" s="105"/>
      <c r="E120" s="105"/>
      <c r="F120" s="121" t="n">
        <f aca="false">SUM(F109:G119)</f>
        <v>1466032.1</v>
      </c>
      <c r="G120" s="121"/>
      <c r="H120" s="105" t="s">
        <v>188</v>
      </c>
      <c r="I120" s="105"/>
      <c r="J120" s="105"/>
      <c r="K120" s="122" t="n">
        <f aca="false">SUM(K119:K119)</f>
        <v>0</v>
      </c>
      <c r="L120" s="2"/>
      <c r="N120" s="3"/>
      <c r="O120" s="10"/>
    </row>
    <row r="121" s="4" customFormat="true" ht="12" hidden="false" customHeight="true" outlineLevel="0" collapsed="false">
      <c r="A121" s="123"/>
      <c r="B121" s="124"/>
      <c r="C121" s="124"/>
      <c r="D121" s="124"/>
      <c r="E121" s="124"/>
      <c r="F121" s="125"/>
      <c r="G121" s="124"/>
      <c r="H121" s="124"/>
      <c r="I121" s="126"/>
      <c r="J121" s="127"/>
      <c r="K121" s="128"/>
      <c r="L121" s="2"/>
      <c r="N121" s="3"/>
      <c r="O121" s="10"/>
    </row>
    <row r="122" s="4" customFormat="true" ht="35.25" hidden="false" customHeight="true" outlineLevel="0" collapsed="false">
      <c r="A122" s="129" t="s">
        <v>189</v>
      </c>
      <c r="B122" s="129"/>
      <c r="C122" s="129"/>
      <c r="D122" s="130" t="s">
        <v>190</v>
      </c>
      <c r="E122" s="130"/>
      <c r="F122" s="130"/>
      <c r="G122" s="130"/>
      <c r="H122" s="130"/>
      <c r="I122" s="130"/>
      <c r="J122" s="130"/>
      <c r="K122" s="130"/>
      <c r="L122" s="2"/>
      <c r="N122" s="3"/>
      <c r="O122" s="10"/>
    </row>
    <row r="123" s="4" customFormat="true" ht="35.25" hidden="false" customHeight="true" outlineLevel="0" collapsed="false">
      <c r="A123" s="131" t="s">
        <v>191</v>
      </c>
      <c r="B123" s="131"/>
      <c r="C123" s="131"/>
      <c r="D123" s="132" t="s">
        <v>192</v>
      </c>
      <c r="E123" s="132"/>
      <c r="F123" s="132"/>
      <c r="G123" s="132"/>
      <c r="H123" s="132"/>
      <c r="I123" s="132"/>
      <c r="J123" s="132"/>
      <c r="K123" s="133" t="n">
        <v>40000</v>
      </c>
      <c r="L123" s="2"/>
      <c r="N123" s="3"/>
      <c r="O123" s="10"/>
    </row>
    <row r="124" s="4" customFormat="true" ht="35.25" hidden="false" customHeight="true" outlineLevel="0" collapsed="false">
      <c r="A124" s="131" t="s">
        <v>193</v>
      </c>
      <c r="B124" s="131"/>
      <c r="C124" s="131"/>
      <c r="D124" s="132" t="s">
        <v>194</v>
      </c>
      <c r="E124" s="132"/>
      <c r="F124" s="132"/>
      <c r="G124" s="132"/>
      <c r="H124" s="132"/>
      <c r="I124" s="132"/>
      <c r="J124" s="132"/>
      <c r="K124" s="133" t="n">
        <v>1426032.1</v>
      </c>
      <c r="L124" s="2"/>
      <c r="N124" s="3"/>
      <c r="O124" s="10"/>
    </row>
    <row r="125" s="4" customFormat="true" ht="35.25" hidden="true" customHeight="true" outlineLevel="0" collapsed="false">
      <c r="A125" s="134" t="s">
        <v>195</v>
      </c>
      <c r="B125" s="134"/>
      <c r="C125" s="134"/>
      <c r="D125" s="135"/>
      <c r="E125" s="135"/>
      <c r="F125" s="135"/>
      <c r="G125" s="135"/>
      <c r="H125" s="135"/>
      <c r="I125" s="135"/>
      <c r="J125" s="135"/>
      <c r="K125" s="128"/>
      <c r="L125" s="2"/>
      <c r="N125" s="3"/>
      <c r="O125" s="10"/>
    </row>
    <row r="126" s="4" customFormat="true" ht="35.25" hidden="true" customHeight="true" outlineLevel="0" collapsed="false">
      <c r="A126" s="136" t="s">
        <v>196</v>
      </c>
      <c r="B126" s="136"/>
      <c r="C126" s="136"/>
      <c r="D126" s="137"/>
      <c r="E126" s="137"/>
      <c r="F126" s="137"/>
      <c r="G126" s="137"/>
      <c r="H126" s="137"/>
      <c r="I126" s="137"/>
      <c r="J126" s="137"/>
      <c r="K126" s="128"/>
      <c r="L126" s="2"/>
      <c r="N126" s="3"/>
      <c r="O126" s="10"/>
    </row>
    <row r="127" s="4" customFormat="true" ht="35.25" hidden="false" customHeight="true" outlineLevel="0" collapsed="false">
      <c r="A127" s="138" t="s">
        <v>197</v>
      </c>
      <c r="B127" s="138"/>
      <c r="C127" s="138"/>
      <c r="D127" s="138"/>
      <c r="E127" s="138"/>
      <c r="F127" s="138"/>
      <c r="G127" s="138"/>
      <c r="H127" s="138"/>
      <c r="I127" s="138"/>
      <c r="J127" s="138"/>
      <c r="K127" s="138"/>
      <c r="L127" s="2"/>
      <c r="N127" s="3"/>
      <c r="O127" s="10"/>
    </row>
    <row r="128" s="4" customFormat="true" ht="25.5" hidden="false" customHeight="true" outlineLevel="0" collapsed="false">
      <c r="A128" s="139" t="s">
        <v>198</v>
      </c>
      <c r="B128" s="139"/>
      <c r="C128" s="139"/>
      <c r="D128" s="139"/>
      <c r="E128" s="139"/>
      <c r="F128" s="139"/>
      <c r="G128" s="139"/>
      <c r="H128" s="139"/>
      <c r="I128" s="139"/>
      <c r="J128" s="139"/>
      <c r="K128" s="139"/>
      <c r="M128" s="96"/>
      <c r="N128" s="96"/>
    </row>
    <row r="129" s="4" customFormat="true" ht="53.25" hidden="false" customHeight="true" outlineLevel="0" collapsed="false">
      <c r="A129" s="140" t="s">
        <v>199</v>
      </c>
      <c r="B129" s="140"/>
      <c r="C129" s="140"/>
      <c r="D129" s="140"/>
      <c r="E129" s="140"/>
      <c r="F129" s="140"/>
      <c r="G129" s="140"/>
      <c r="H129" s="140"/>
      <c r="I129" s="140"/>
      <c r="J129" s="140"/>
      <c r="K129" s="140"/>
      <c r="M129" s="141"/>
      <c r="N129" s="141"/>
    </row>
    <row r="130" s="4" customFormat="true" ht="24.75" hidden="false" customHeight="true" outlineLevel="0" collapsed="false">
      <c r="A130" s="139" t="s">
        <v>200</v>
      </c>
      <c r="B130" s="139"/>
      <c r="C130" s="139"/>
      <c r="D130" s="139"/>
      <c r="E130" s="139"/>
      <c r="F130" s="139"/>
      <c r="G130" s="139"/>
      <c r="H130" s="139"/>
      <c r="I130" s="139"/>
      <c r="J130" s="139"/>
      <c r="K130" s="139"/>
      <c r="N130" s="3"/>
    </row>
    <row r="131" s="4" customFormat="true" ht="99.75" hidden="false" customHeight="true" outlineLevel="0" collapsed="false">
      <c r="A131" s="142" t="s">
        <v>201</v>
      </c>
      <c r="B131" s="142"/>
      <c r="C131" s="142"/>
      <c r="D131" s="142"/>
      <c r="E131" s="142"/>
      <c r="F131" s="142"/>
      <c r="G131" s="142"/>
      <c r="H131" s="142"/>
      <c r="I131" s="142"/>
      <c r="J131" s="142"/>
      <c r="K131" s="142"/>
      <c r="L131" s="143"/>
      <c r="N131" s="3"/>
    </row>
    <row r="132" s="4" customFormat="true" ht="31.5" hidden="false" customHeight="true" outlineLevel="0" collapsed="false">
      <c r="A132" s="139" t="s">
        <v>202</v>
      </c>
      <c r="B132" s="139"/>
      <c r="C132" s="139"/>
      <c r="D132" s="139"/>
      <c r="E132" s="139"/>
      <c r="F132" s="139"/>
      <c r="G132" s="139"/>
      <c r="H132" s="139"/>
      <c r="I132" s="139"/>
      <c r="J132" s="139"/>
      <c r="K132" s="139"/>
      <c r="L132" s="2"/>
      <c r="N132" s="3"/>
    </row>
    <row r="133" s="4" customFormat="true" ht="45" hidden="false" customHeight="true" outlineLevel="0" collapsed="false">
      <c r="A133" s="144" t="s">
        <v>203</v>
      </c>
      <c r="B133" s="144"/>
      <c r="C133" s="144"/>
      <c r="D133" s="144"/>
      <c r="E133" s="144"/>
      <c r="F133" s="144"/>
      <c r="G133" s="144"/>
      <c r="H133" s="144"/>
      <c r="I133" s="144"/>
      <c r="J133" s="144"/>
      <c r="K133" s="144"/>
      <c r="L133" s="2"/>
      <c r="N133" s="3"/>
    </row>
    <row r="134" s="4" customFormat="true" ht="23.25" hidden="false" customHeight="true" outlineLevel="0" collapsed="false">
      <c r="A134" s="145"/>
      <c r="B134" s="146"/>
      <c r="C134" s="146"/>
      <c r="D134" s="146"/>
      <c r="E134" s="146"/>
      <c r="F134" s="146"/>
      <c r="G134" s="146"/>
      <c r="H134" s="146"/>
      <c r="I134" s="146"/>
      <c r="J134" s="146"/>
      <c r="K134" s="147"/>
      <c r="L134" s="2"/>
      <c r="N134" s="3"/>
    </row>
    <row r="135" s="4" customFormat="true" ht="18" hidden="false" customHeight="true" outlineLevel="0" collapsed="false">
      <c r="A135" s="145"/>
      <c r="B135" s="146"/>
      <c r="C135" s="146"/>
      <c r="D135" s="146"/>
      <c r="E135" s="146"/>
      <c r="F135" s="146"/>
      <c r="G135" s="146"/>
      <c r="H135" s="146"/>
      <c r="I135" s="146"/>
      <c r="J135" s="146"/>
      <c r="K135" s="148"/>
      <c r="L135" s="2"/>
      <c r="N135" s="3"/>
    </row>
    <row r="136" s="4" customFormat="true" ht="27" hidden="false" customHeight="true" outlineLevel="0" collapsed="false">
      <c r="A136" s="149" t="s">
        <v>204</v>
      </c>
      <c r="B136" s="149"/>
      <c r="C136" s="149"/>
      <c r="D136" s="149"/>
      <c r="E136" s="149"/>
      <c r="F136" s="149"/>
      <c r="G136" s="149"/>
      <c r="H136" s="149"/>
      <c r="I136" s="149"/>
      <c r="J136" s="149"/>
      <c r="K136" s="149"/>
      <c r="L136" s="2"/>
      <c r="N136" s="3"/>
    </row>
    <row r="137" s="4" customFormat="true" ht="33.75" hidden="false" customHeight="true" outlineLevel="0" collapsed="false">
      <c r="A137" s="145"/>
      <c r="B137" s="146"/>
      <c r="C137" s="146"/>
      <c r="D137" s="146"/>
      <c r="E137" s="146"/>
      <c r="F137" s="146"/>
      <c r="G137" s="146"/>
      <c r="H137" s="146"/>
      <c r="I137" s="146"/>
      <c r="J137" s="146"/>
      <c r="K137" s="128"/>
      <c r="L137" s="2"/>
      <c r="N137" s="3"/>
    </row>
    <row r="138" s="4" customFormat="true" ht="34.5" hidden="false" customHeight="true" outlineLevel="0" collapsed="false">
      <c r="A138" s="145"/>
      <c r="B138" s="146"/>
      <c r="C138" s="146"/>
      <c r="D138" s="146"/>
      <c r="E138" s="146"/>
      <c r="F138" s="146"/>
      <c r="G138" s="146"/>
      <c r="H138" s="146"/>
      <c r="I138" s="146"/>
      <c r="J138" s="146"/>
      <c r="K138" s="150"/>
      <c r="L138" s="2"/>
      <c r="N138" s="3"/>
    </row>
    <row r="139" s="4" customFormat="true" ht="15" hidden="false" customHeight="false" outlineLevel="0" collapsed="false">
      <c r="A139" s="146"/>
      <c r="B139" s="146"/>
      <c r="C139" s="146"/>
      <c r="D139" s="146"/>
      <c r="E139" s="146"/>
      <c r="F139" s="146"/>
      <c r="G139" s="146"/>
      <c r="H139" s="146"/>
      <c r="I139" s="146"/>
      <c r="J139" s="146"/>
      <c r="K139" s="3"/>
      <c r="L139" s="2"/>
      <c r="N139" s="3"/>
    </row>
    <row r="140" s="4" customFormat="true" ht="15" hidden="false" customHeight="false" outlineLevel="0" collapsed="false">
      <c r="A140" s="146"/>
      <c r="B140" s="146"/>
      <c r="C140" s="151"/>
      <c r="D140" s="151"/>
      <c r="E140" s="151"/>
      <c r="F140" s="151"/>
      <c r="G140" s="146"/>
      <c r="H140" s="151"/>
      <c r="I140" s="151"/>
      <c r="J140" s="151"/>
      <c r="K140" s="146"/>
      <c r="L140" s="2"/>
      <c r="N140" s="3"/>
    </row>
    <row r="141" s="4" customFormat="true" ht="18" hidden="false" customHeight="true" outlineLevel="0" collapsed="false">
      <c r="A141" s="146"/>
      <c r="B141" s="146"/>
      <c r="C141" s="152"/>
      <c r="D141" s="152"/>
      <c r="E141" s="152"/>
      <c r="F141" s="152"/>
      <c r="G141" s="146"/>
      <c r="H141" s="153" t="s">
        <v>205</v>
      </c>
      <c r="I141" s="153"/>
      <c r="J141" s="153"/>
      <c r="K141" s="154"/>
      <c r="L141" s="2"/>
      <c r="N141" s="3"/>
    </row>
    <row r="142" s="4" customFormat="true" ht="15.75" hidden="false" customHeight="true" outlineLevel="0" collapsed="false">
      <c r="A142" s="146"/>
      <c r="B142" s="146"/>
      <c r="C142" s="155" t="s">
        <v>206</v>
      </c>
      <c r="D142" s="155"/>
      <c r="E142" s="155"/>
      <c r="F142" s="155"/>
      <c r="H142" s="156" t="s">
        <v>207</v>
      </c>
      <c r="I142" s="156"/>
      <c r="J142" s="156"/>
      <c r="K142" s="157"/>
      <c r="L142" s="2"/>
      <c r="N142" s="3"/>
    </row>
    <row r="143" customFormat="false" ht="15" hidden="false" customHeight="true" outlineLevel="0" collapsed="false">
      <c r="A143" s="146"/>
      <c r="B143" s="146"/>
      <c r="C143" s="146"/>
      <c r="D143" s="146"/>
      <c r="E143" s="146"/>
      <c r="F143" s="4"/>
      <c r="G143" s="158"/>
      <c r="H143" s="156"/>
      <c r="I143" s="156"/>
      <c r="J143" s="156"/>
      <c r="K143" s="157"/>
      <c r="M143" s="10"/>
      <c r="N143" s="159"/>
      <c r="O143" s="10"/>
      <c r="Q143" s="3"/>
      <c r="R143" s="3"/>
    </row>
    <row r="144" customFormat="false" ht="15" hidden="false" customHeight="true" outlineLevel="0" collapsed="false">
      <c r="A144" s="145"/>
      <c r="B144" s="146"/>
      <c r="C144" s="146"/>
      <c r="D144" s="146"/>
      <c r="E144" s="146"/>
      <c r="F144" s="157"/>
      <c r="G144" s="157"/>
      <c r="H144" s="157"/>
      <c r="I144" s="157"/>
      <c r="J144" s="157"/>
      <c r="K144" s="3"/>
      <c r="M144" s="10"/>
      <c r="N144" s="159"/>
      <c r="O144" s="10"/>
      <c r="Q144" s="3"/>
      <c r="R144" s="3"/>
    </row>
    <row r="145" customFormat="false" ht="15" hidden="false" customHeight="true" outlineLevel="0" collapsed="false">
      <c r="A145" s="145"/>
      <c r="B145" s="146"/>
      <c r="C145" s="146"/>
      <c r="D145" s="146"/>
      <c r="E145" s="156"/>
      <c r="F145" s="156"/>
      <c r="G145" s="156"/>
      <c r="H145" s="157"/>
      <c r="I145" s="157"/>
      <c r="J145" s="157"/>
      <c r="K145" s="3"/>
      <c r="M145" s="10"/>
      <c r="N145" s="159"/>
      <c r="O145" s="10"/>
      <c r="Q145" s="3"/>
      <c r="R145" s="3"/>
    </row>
    <row r="146" customFormat="false" ht="15" hidden="false" customHeight="true" outlineLevel="0" collapsed="false">
      <c r="A146" s="145"/>
      <c r="B146" s="146"/>
      <c r="C146" s="146"/>
      <c r="D146" s="146"/>
      <c r="E146" s="146"/>
      <c r="F146" s="157"/>
      <c r="G146" s="157"/>
      <c r="H146" s="157"/>
      <c r="I146" s="157"/>
      <c r="J146" s="157"/>
      <c r="K146" s="3"/>
      <c r="M146" s="10"/>
      <c r="N146" s="159"/>
      <c r="O146" s="10"/>
      <c r="Q146" s="3"/>
      <c r="R146" s="3"/>
    </row>
    <row r="147" customFormat="false" ht="15" hidden="false" customHeight="true" outlineLevel="0" collapsed="false">
      <c r="A147" s="160"/>
      <c r="B147" s="161"/>
      <c r="C147" s="161"/>
      <c r="D147" s="161"/>
      <c r="E147" s="161"/>
      <c r="F147" s="161"/>
      <c r="G147" s="161"/>
      <c r="H147" s="161"/>
      <c r="I147" s="161"/>
      <c r="J147" s="161"/>
      <c r="K147" s="3"/>
      <c r="M147" s="10"/>
      <c r="N147" s="159"/>
      <c r="O147" s="10"/>
      <c r="Q147" s="3"/>
      <c r="R147" s="3"/>
    </row>
    <row r="148" customFormat="false" ht="0.75" hidden="false" customHeight="true" outlineLevel="0" collapsed="false"/>
    <row r="149" customFormat="false" ht="27" hidden="false" customHeight="true" outlineLevel="0" collapsed="false"/>
    <row r="150" customFormat="false" ht="14.25" hidden="false" customHeight="true" outlineLevel="0" collapsed="false"/>
    <row r="151" customFormat="false" ht="14.25" hidden="false" customHeight="true" outlineLevel="0" collapsed="false"/>
    <row r="1048576" customFormat="false" ht="12.8" hidden="false" customHeight="false" outlineLevel="0" collapsed="false"/>
  </sheetData>
  <mergeCells count="238">
    <mergeCell ref="A1:B1"/>
    <mergeCell ref="C1:H1"/>
    <mergeCell ref="I1:K1"/>
    <mergeCell ref="A2:K2"/>
    <mergeCell ref="A3:K3"/>
    <mergeCell ref="A4:K4"/>
    <mergeCell ref="A5:G5"/>
    <mergeCell ref="H5:K5"/>
    <mergeCell ref="A6:G6"/>
    <mergeCell ref="H6:K6"/>
    <mergeCell ref="A7:B7"/>
    <mergeCell ref="D7:G7"/>
    <mergeCell ref="H7:K7"/>
    <mergeCell ref="A8:B8"/>
    <mergeCell ref="D8:G8"/>
    <mergeCell ref="H8:K8"/>
    <mergeCell ref="A9:K9"/>
    <mergeCell ref="A10:K10"/>
    <mergeCell ref="A11:K11"/>
    <mergeCell ref="A12:G12"/>
    <mergeCell ref="H12:K12"/>
    <mergeCell ref="A13:G13"/>
    <mergeCell ref="H13:K13"/>
    <mergeCell ref="A14:G14"/>
    <mergeCell ref="H14:K14"/>
    <mergeCell ref="A15:G15"/>
    <mergeCell ref="H15:K15"/>
    <mergeCell ref="A16:B16"/>
    <mergeCell ref="D16:G16"/>
    <mergeCell ref="H16:K16"/>
    <mergeCell ref="A17:B17"/>
    <mergeCell ref="D17:G17"/>
    <mergeCell ref="H17:K17"/>
    <mergeCell ref="A18:B18"/>
    <mergeCell ref="E18:G18"/>
    <mergeCell ref="H18:K18"/>
    <mergeCell ref="A19:B19"/>
    <mergeCell ref="E19:G19"/>
    <mergeCell ref="H19:K19"/>
    <mergeCell ref="A20:K20"/>
    <mergeCell ref="A21:G21"/>
    <mergeCell ref="H21:K21"/>
    <mergeCell ref="A22:G22"/>
    <mergeCell ref="H22:K22"/>
    <mergeCell ref="A23:C23"/>
    <mergeCell ref="D23:G23"/>
    <mergeCell ref="H23:K23"/>
    <mergeCell ref="A24:C24"/>
    <mergeCell ref="D24:G24"/>
    <mergeCell ref="H24:K24"/>
    <mergeCell ref="A25:G25"/>
    <mergeCell ref="H25:K25"/>
    <mergeCell ref="A26:G26"/>
    <mergeCell ref="H26:K26"/>
    <mergeCell ref="A27:B27"/>
    <mergeCell ref="D27:F27"/>
    <mergeCell ref="G27:H27"/>
    <mergeCell ref="I27:K27"/>
    <mergeCell ref="A28:B28"/>
    <mergeCell ref="D28:F28"/>
    <mergeCell ref="G28:H28"/>
    <mergeCell ref="I28:K28"/>
    <mergeCell ref="A29:K29"/>
    <mergeCell ref="A30:K30"/>
    <mergeCell ref="A31:H31"/>
    <mergeCell ref="I31:K31"/>
    <mergeCell ref="A32:H33"/>
    <mergeCell ref="A34:K34"/>
    <mergeCell ref="A35:K35"/>
    <mergeCell ref="A36:K36"/>
    <mergeCell ref="A37:K38"/>
    <mergeCell ref="A39:K39"/>
    <mergeCell ref="A40:K40"/>
    <mergeCell ref="A41:K41"/>
    <mergeCell ref="A42:K42"/>
    <mergeCell ref="A43:K43"/>
    <mergeCell ref="A44:K44"/>
    <mergeCell ref="A45:K45"/>
    <mergeCell ref="A46:K46"/>
    <mergeCell ref="A47:K47"/>
    <mergeCell ref="A48:K48"/>
    <mergeCell ref="B49:E49"/>
    <mergeCell ref="F49:G49"/>
    <mergeCell ref="I49:J49"/>
    <mergeCell ref="B50:E50"/>
    <mergeCell ref="F50:G50"/>
    <mergeCell ref="I50:J50"/>
    <mergeCell ref="B51:E51"/>
    <mergeCell ref="F51:G51"/>
    <mergeCell ref="I51:J51"/>
    <mergeCell ref="A52:K52"/>
    <mergeCell ref="C53:F53"/>
    <mergeCell ref="C54:F54"/>
    <mergeCell ref="C55:F55"/>
    <mergeCell ref="C56:F56"/>
    <mergeCell ref="C57:F57"/>
    <mergeCell ref="C58:F58"/>
    <mergeCell ref="C59:F59"/>
    <mergeCell ref="C60:F60"/>
    <mergeCell ref="C61:F61"/>
    <mergeCell ref="C62:F62"/>
    <mergeCell ref="C63:F63"/>
    <mergeCell ref="A64:K64"/>
    <mergeCell ref="B65:E65"/>
    <mergeCell ref="F65:G65"/>
    <mergeCell ref="I65:J65"/>
    <mergeCell ref="B66:E66"/>
    <mergeCell ref="F66:G66"/>
    <mergeCell ref="I66:J66"/>
    <mergeCell ref="B67:E67"/>
    <mergeCell ref="F67:G67"/>
    <mergeCell ref="I67:J67"/>
    <mergeCell ref="A68:K68"/>
    <mergeCell ref="C69:F69"/>
    <mergeCell ref="C70:F70"/>
    <mergeCell ref="C71:F71"/>
    <mergeCell ref="A72:K72"/>
    <mergeCell ref="B73:E73"/>
    <mergeCell ref="F73:G73"/>
    <mergeCell ref="I73:J73"/>
    <mergeCell ref="B74:E74"/>
    <mergeCell ref="F74:G74"/>
    <mergeCell ref="I74:J74"/>
    <mergeCell ref="B75:E75"/>
    <mergeCell ref="F75:G75"/>
    <mergeCell ref="I75:J75"/>
    <mergeCell ref="B76:E76"/>
    <mergeCell ref="F76:G76"/>
    <mergeCell ref="I76:J76"/>
    <mergeCell ref="A77:K77"/>
    <mergeCell ref="C78:F78"/>
    <mergeCell ref="C79:F79"/>
    <mergeCell ref="C80:F80"/>
    <mergeCell ref="C81:F81"/>
    <mergeCell ref="C82:F82"/>
    <mergeCell ref="C83:F83"/>
    <mergeCell ref="C84:F84"/>
    <mergeCell ref="C85:F85"/>
    <mergeCell ref="C86:F86"/>
    <mergeCell ref="C87:F87"/>
    <mergeCell ref="C88:F88"/>
    <mergeCell ref="C89:F89"/>
    <mergeCell ref="C90:F90"/>
    <mergeCell ref="C91:F91"/>
    <mergeCell ref="C92:F92"/>
    <mergeCell ref="C93:F93"/>
    <mergeCell ref="C94:F94"/>
    <mergeCell ref="A95:K95"/>
    <mergeCell ref="A96:G96"/>
    <mergeCell ref="H96:I96"/>
    <mergeCell ref="J96:K96"/>
    <mergeCell ref="A97:C98"/>
    <mergeCell ref="D97:G97"/>
    <mergeCell ref="H97:I97"/>
    <mergeCell ref="J97:K97"/>
    <mergeCell ref="L97:L98"/>
    <mergeCell ref="M97:M98"/>
    <mergeCell ref="D98:G98"/>
    <mergeCell ref="H98:I98"/>
    <mergeCell ref="J98:K98"/>
    <mergeCell ref="A99:C99"/>
    <mergeCell ref="D99:G99"/>
    <mergeCell ref="H99:I99"/>
    <mergeCell ref="J99:K99"/>
    <mergeCell ref="A100:C100"/>
    <mergeCell ref="D100:G100"/>
    <mergeCell ref="H100:I100"/>
    <mergeCell ref="J100:K100"/>
    <mergeCell ref="A101:C101"/>
    <mergeCell ref="D101:G101"/>
    <mergeCell ref="H101:I101"/>
    <mergeCell ref="J101:K101"/>
    <mergeCell ref="A102:C102"/>
    <mergeCell ref="D102:G102"/>
    <mergeCell ref="H102:I102"/>
    <mergeCell ref="J102:K102"/>
    <mergeCell ref="A103:I103"/>
    <mergeCell ref="J103:K103"/>
    <mergeCell ref="A104:K104"/>
    <mergeCell ref="A105:K105"/>
    <mergeCell ref="A106:K106"/>
    <mergeCell ref="A107:A108"/>
    <mergeCell ref="B107:G107"/>
    <mergeCell ref="H107:K107"/>
    <mergeCell ref="D108:E108"/>
    <mergeCell ref="F108:G108"/>
    <mergeCell ref="A109:A119"/>
    <mergeCell ref="B109:B110"/>
    <mergeCell ref="C109:C110"/>
    <mergeCell ref="D109:E109"/>
    <mergeCell ref="F109:G109"/>
    <mergeCell ref="D110:E110"/>
    <mergeCell ref="F110:G110"/>
    <mergeCell ref="D111:E111"/>
    <mergeCell ref="F111:G111"/>
    <mergeCell ref="D112:E112"/>
    <mergeCell ref="F112:G112"/>
    <mergeCell ref="D113:E113"/>
    <mergeCell ref="F113:G113"/>
    <mergeCell ref="D114:E114"/>
    <mergeCell ref="F114:G114"/>
    <mergeCell ref="D115:E115"/>
    <mergeCell ref="F115:G115"/>
    <mergeCell ref="D116:E116"/>
    <mergeCell ref="F116:G116"/>
    <mergeCell ref="D117:E117"/>
    <mergeCell ref="F117:G117"/>
    <mergeCell ref="D118:E118"/>
    <mergeCell ref="F118:G118"/>
    <mergeCell ref="D119:E119"/>
    <mergeCell ref="F119:G119"/>
    <mergeCell ref="A120:E120"/>
    <mergeCell ref="F120:G120"/>
    <mergeCell ref="H120:J120"/>
    <mergeCell ref="A122:C122"/>
    <mergeCell ref="D122:K122"/>
    <mergeCell ref="A123:C123"/>
    <mergeCell ref="D123:J123"/>
    <mergeCell ref="A124:C124"/>
    <mergeCell ref="D124:J124"/>
    <mergeCell ref="A125:C125"/>
    <mergeCell ref="D125:J125"/>
    <mergeCell ref="A126:C126"/>
    <mergeCell ref="D126:J126"/>
    <mergeCell ref="A127:K127"/>
    <mergeCell ref="A128:K128"/>
    <mergeCell ref="A129:K129"/>
    <mergeCell ref="M129:N129"/>
    <mergeCell ref="A130:K130"/>
    <mergeCell ref="A131:K131"/>
    <mergeCell ref="A132:K132"/>
    <mergeCell ref="A133:K133"/>
    <mergeCell ref="A136:K136"/>
    <mergeCell ref="C141:F141"/>
    <mergeCell ref="H141:J141"/>
    <mergeCell ref="C142:F142"/>
    <mergeCell ref="H142:J143"/>
    <mergeCell ref="E145:G145"/>
  </mergeCells>
  <printOptions headings="false" gridLines="false" gridLinesSet="true" horizontalCentered="true" verticalCentered="false"/>
  <pageMargins left="0.590277777777778" right="0.275694444444444" top="0.827083333333333" bottom="0.354166666666667" header="0.511811023622047" footer="0.511811023622047"/>
  <pageSetup paperSize="9" scale="47" fitToWidth="1" fitToHeight="1" pageOrder="downThenOver" orientation="portrait" blackAndWhite="false" draft="false" cellComments="none" horizontalDpi="300" verticalDpi="300" copies="1"/>
  <headerFooter differentFirst="false" differentOddEven="false">
    <oddHeader/>
    <oddFooter/>
  </headerFooter>
  <rowBreaks count="2" manualBreakCount="2">
    <brk id="29" man="true" max="16383" min="0"/>
    <brk id="46" man="true" max="16383" min="0"/>
  </rowBreaks>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1:AO69"/>
  <sheetViews>
    <sheetView showFormulas="false" showGridLines="true" showRowColHeaders="true" showZeros="true" rightToLeft="false" tabSelected="false" showOutlineSymbols="true" defaultGridColor="true" view="pageBreakPreview" topLeftCell="A1" colorId="64" zoomScale="100" zoomScaleNormal="85" zoomScalePageLayoutView="100" workbookViewId="0">
      <selection pane="topLeft" activeCell="J49" activeCellId="0" sqref="J49"/>
    </sheetView>
  </sheetViews>
  <sheetFormatPr defaultColWidth="9.109375" defaultRowHeight="13.8" zeroHeight="false" outlineLevelRow="0" outlineLevelCol="0"/>
  <cols>
    <col collapsed="false" customWidth="true" hidden="false" outlineLevel="0" max="1" min="1" style="162" width="2.33"/>
    <col collapsed="false" customWidth="true" hidden="false" outlineLevel="0" max="2" min="2" style="162" width="4.11"/>
    <col collapsed="false" customWidth="true" hidden="false" outlineLevel="0" max="3" min="3" style="162" width="8.88"/>
    <col collapsed="false" customWidth="true" hidden="false" outlineLevel="0" max="4" min="4" style="162" width="22"/>
    <col collapsed="false" customWidth="true" hidden="false" outlineLevel="0" max="5" min="5" style="162" width="22.67"/>
    <col collapsed="false" customWidth="true" hidden="false" outlineLevel="0" max="7" min="6" style="163" width="10.56"/>
    <col collapsed="false" customWidth="true" hidden="false" outlineLevel="0" max="8" min="8" style="164" width="10.33"/>
    <col collapsed="false" customWidth="true" hidden="false" outlineLevel="0" max="9" min="9" style="165" width="16.11"/>
    <col collapsed="false" customWidth="true" hidden="false" outlineLevel="0" max="10" min="10" style="164" width="13.11"/>
    <col collapsed="false" customWidth="true" hidden="false" outlineLevel="0" max="11" min="11" style="166" width="7.56"/>
    <col collapsed="false" customWidth="true" hidden="false" outlineLevel="0" max="12" min="12" style="164" width="13.34"/>
    <col collapsed="false" customWidth="true" hidden="false" outlineLevel="0" max="13" min="13" style="164" width="13"/>
    <col collapsed="false" customWidth="true" hidden="false" outlineLevel="0" max="14" min="14" style="164" width="9.67"/>
    <col collapsed="false" customWidth="true" hidden="false" outlineLevel="0" max="15" min="15" style="164" width="15.44"/>
    <col collapsed="false" customWidth="true" hidden="false" outlineLevel="0" max="16" min="16" style="167" width="11.56"/>
    <col collapsed="false" customWidth="true" hidden="false" outlineLevel="0" max="17" min="17" style="164" width="13.11"/>
    <col collapsed="false" customWidth="true" hidden="false" outlineLevel="0" max="19" min="18" style="164" width="10.56"/>
    <col collapsed="false" customWidth="true" hidden="false" outlineLevel="0" max="20" min="20" style="164" width="10.11"/>
    <col collapsed="false" customWidth="true" hidden="false" outlineLevel="0" max="21" min="21" style="164" width="10.88"/>
    <col collapsed="false" customWidth="true" hidden="false" outlineLevel="0" max="22" min="22" style="164" width="11"/>
    <col collapsed="false" customWidth="true" hidden="false" outlineLevel="0" max="23" min="23" style="164" width="13.44"/>
    <col collapsed="false" customWidth="true" hidden="false" outlineLevel="0" max="24" min="24" style="164" width="9.33"/>
    <col collapsed="false" customWidth="true" hidden="false" outlineLevel="0" max="25" min="25" style="164" width="14.11"/>
    <col collapsed="false" customWidth="true" hidden="false" outlineLevel="0" max="26" min="26" style="164" width="11.44"/>
    <col collapsed="false" customWidth="true" hidden="false" outlineLevel="0" max="27" min="27" style="164" width="12.88"/>
    <col collapsed="false" customWidth="true" hidden="false" outlineLevel="0" max="28" min="28" style="164" width="12.15"/>
    <col collapsed="false" customWidth="true" hidden="false" outlineLevel="0" max="29" min="29" style="164" width="13.34"/>
    <col collapsed="false" customWidth="true" hidden="false" outlineLevel="0" max="30" min="30" style="164" width="16.56"/>
    <col collapsed="false" customWidth="true" hidden="false" outlineLevel="0" max="31" min="31" style="164" width="10.33"/>
    <col collapsed="false" customWidth="true" hidden="false" outlineLevel="0" max="32" min="32" style="162" width="13"/>
    <col collapsed="false" customWidth="true" hidden="false" outlineLevel="0" max="33" min="33" style="164" width="10.33"/>
    <col collapsed="false" customWidth="true" hidden="false" outlineLevel="0" max="34" min="34" style="162" width="10.33"/>
    <col collapsed="false" customWidth="false" hidden="false" outlineLevel="0" max="37" min="35" style="162" width="9.11"/>
    <col collapsed="false" customWidth="true" hidden="false" outlineLevel="0" max="38" min="38" style="162" width="10.44"/>
    <col collapsed="false" customWidth="true" hidden="false" outlineLevel="0" max="39" min="39" style="162" width="66.67"/>
    <col collapsed="false" customWidth="false" hidden="false" outlineLevel="0" max="16382" min="42" style="162" width="9.11"/>
    <col collapsed="false" customWidth="true" hidden="false" outlineLevel="0" max="16384" min="16383" style="162" width="11.53"/>
  </cols>
  <sheetData>
    <row r="1" customFormat="false" ht="51.75" hidden="false" customHeight="true" outlineLevel="0" collapsed="false">
      <c r="C1" s="168" t="s">
        <v>208</v>
      </c>
      <c r="D1" s="168"/>
      <c r="E1" s="168"/>
      <c r="F1" s="168"/>
      <c r="G1" s="168"/>
      <c r="H1" s="168"/>
      <c r="I1" s="168"/>
      <c r="J1" s="168"/>
      <c r="K1" s="168"/>
      <c r="L1" s="168"/>
      <c r="M1" s="168"/>
      <c r="N1" s="168"/>
      <c r="O1" s="168"/>
      <c r="P1" s="168"/>
      <c r="Q1" s="168"/>
    </row>
    <row r="2" customFormat="false" ht="24.75" hidden="false" customHeight="true" outlineLevel="0" collapsed="false">
      <c r="C2" s="169" t="s">
        <v>209</v>
      </c>
      <c r="D2" s="169"/>
      <c r="E2" s="169"/>
      <c r="F2" s="170"/>
      <c r="G2" s="170"/>
      <c r="I2" s="171"/>
      <c r="AC2" s="172"/>
      <c r="AD2" s="172"/>
      <c r="AE2" s="172"/>
      <c r="AG2" s="172"/>
    </row>
    <row r="3" customFormat="false" ht="14.25" hidden="false" customHeight="false" outlineLevel="0" collapsed="false">
      <c r="C3" s="169"/>
      <c r="D3" s="169"/>
      <c r="E3" s="169"/>
      <c r="F3" s="170"/>
      <c r="G3" s="170"/>
      <c r="I3" s="171"/>
      <c r="AC3" s="172"/>
      <c r="AD3" s="172"/>
      <c r="AE3" s="172"/>
      <c r="AG3" s="172"/>
    </row>
    <row r="4" customFormat="false" ht="26.25" hidden="false" customHeight="true" outlineLevel="0" collapsed="false">
      <c r="C4" s="173" t="s">
        <v>210</v>
      </c>
      <c r="D4" s="173"/>
      <c r="E4" s="173"/>
      <c r="F4" s="173"/>
      <c r="G4" s="173"/>
      <c r="H4" s="173"/>
      <c r="I4" s="173"/>
      <c r="J4" s="173"/>
      <c r="K4" s="174" t="s">
        <v>211</v>
      </c>
      <c r="L4" s="174"/>
      <c r="M4" s="174"/>
      <c r="N4" s="174"/>
      <c r="O4" s="174"/>
      <c r="P4" s="174"/>
      <c r="Q4" s="174" t="s">
        <v>212</v>
      </c>
      <c r="R4" s="174"/>
      <c r="S4" s="174"/>
      <c r="T4" s="174"/>
      <c r="U4" s="174"/>
      <c r="V4" s="174"/>
      <c r="W4" s="174"/>
      <c r="X4" s="174"/>
      <c r="Y4" s="174"/>
      <c r="Z4" s="175" t="s">
        <v>213</v>
      </c>
      <c r="AA4" s="175"/>
      <c r="AI4" s="176"/>
      <c r="AJ4" s="176"/>
    </row>
    <row r="5" customFormat="false" ht="25.5" hidden="false" customHeight="true" outlineLevel="0" collapsed="false">
      <c r="C5" s="177" t="s">
        <v>214</v>
      </c>
      <c r="D5" s="177"/>
      <c r="E5" s="177"/>
      <c r="F5" s="177"/>
      <c r="G5" s="177"/>
      <c r="H5" s="177"/>
      <c r="I5" s="177"/>
      <c r="J5" s="177"/>
      <c r="K5" s="178" t="s">
        <v>215</v>
      </c>
      <c r="L5" s="178"/>
      <c r="M5" s="179" t="s">
        <v>216</v>
      </c>
      <c r="N5" s="180"/>
      <c r="O5" s="181" t="s">
        <v>217</v>
      </c>
      <c r="P5" s="181"/>
      <c r="Q5" s="181" t="s">
        <v>218</v>
      </c>
      <c r="R5" s="181"/>
      <c r="S5" s="182" t="s">
        <v>219</v>
      </c>
      <c r="T5" s="182"/>
      <c r="U5" s="182" t="s">
        <v>220</v>
      </c>
      <c r="V5" s="182"/>
      <c r="W5" s="181" t="s">
        <v>221</v>
      </c>
      <c r="X5" s="181"/>
      <c r="Y5" s="181"/>
      <c r="Z5" s="175"/>
      <c r="AA5" s="175"/>
      <c r="AE5" s="162"/>
      <c r="AF5" s="164"/>
      <c r="AG5" s="162"/>
    </row>
    <row r="6" s="183" customFormat="true" ht="45.75" hidden="false" customHeight="true" outlineLevel="0" collapsed="false">
      <c r="C6" s="184" t="s">
        <v>222</v>
      </c>
      <c r="D6" s="185" t="s">
        <v>223</v>
      </c>
      <c r="E6" s="185" t="s">
        <v>224</v>
      </c>
      <c r="F6" s="185" t="s">
        <v>225</v>
      </c>
      <c r="G6" s="185" t="s">
        <v>226</v>
      </c>
      <c r="H6" s="186" t="s">
        <v>227</v>
      </c>
      <c r="I6" s="186" t="s">
        <v>228</v>
      </c>
      <c r="J6" s="187" t="s">
        <v>229</v>
      </c>
      <c r="K6" s="188" t="s">
        <v>230</v>
      </c>
      <c r="L6" s="187" t="s">
        <v>231</v>
      </c>
      <c r="M6" s="189" t="s">
        <v>232</v>
      </c>
      <c r="N6" s="187" t="s">
        <v>231</v>
      </c>
      <c r="O6" s="190" t="s">
        <v>233</v>
      </c>
      <c r="P6" s="187" t="s">
        <v>231</v>
      </c>
      <c r="Q6" s="190" t="s">
        <v>233</v>
      </c>
      <c r="R6" s="187" t="s">
        <v>231</v>
      </c>
      <c r="S6" s="190" t="s">
        <v>233</v>
      </c>
      <c r="T6" s="187" t="s">
        <v>231</v>
      </c>
      <c r="U6" s="190" t="s">
        <v>234</v>
      </c>
      <c r="V6" s="187" t="s">
        <v>231</v>
      </c>
      <c r="W6" s="191" t="s">
        <v>231</v>
      </c>
      <c r="X6" s="187" t="s">
        <v>235</v>
      </c>
      <c r="Y6" s="187"/>
      <c r="Z6" s="175"/>
      <c r="AA6" s="175"/>
      <c r="AN6" s="0"/>
      <c r="AO6" s="0"/>
    </row>
    <row r="7" customFormat="false" ht="13.8" hidden="false" customHeight="false" outlineLevel="0" collapsed="false">
      <c r="C7" s="192" t="n">
        <v>410101</v>
      </c>
      <c r="D7" s="193"/>
      <c r="E7" s="194" t="s">
        <v>236</v>
      </c>
      <c r="F7" s="195" t="n">
        <v>44</v>
      </c>
      <c r="G7" s="196" t="n">
        <v>1</v>
      </c>
      <c r="H7" s="197" t="n">
        <v>3300</v>
      </c>
      <c r="I7" s="198" t="n">
        <v>12</v>
      </c>
      <c r="J7" s="199" t="n">
        <f aca="false">G7*H7</f>
        <v>3300</v>
      </c>
      <c r="K7" s="200"/>
      <c r="L7" s="201"/>
      <c r="M7" s="202"/>
      <c r="N7" s="199" t="n">
        <f aca="false">ROUND(IF(AND(H7&gt;0,M7="S"),J7*0.3,0),2)</f>
        <v>0</v>
      </c>
      <c r="O7" s="203"/>
      <c r="P7" s="204" t="n">
        <f aca="false">ROUND((IF(AND(H7&gt;0,O7&gt;0),(((J7+L7+N7)/IF(F7=20,110,IF(F7=30,150,IF(F7=40,200,IF(F7=12,210,IF(F7=44,220,"E"))))))*(#REF!)*((O7/0.875)+(O7/0.875/25*5))),0)),2)</f>
        <v>0</v>
      </c>
      <c r="Q7" s="203"/>
      <c r="R7" s="205" t="n">
        <f aca="false">ROUND((IF(AND(H7&gt;0,Q7&gt;0),(((J7+L7+N7)/IF(F7=20,110,IF(F7=30,150,IF(F7=40,200,IF(F7=12,210,IF(F7=44,220,"E"))))))*(1+#REF!)*(Q7+(Q7/25*5))),0)),2)</f>
        <v>0</v>
      </c>
      <c r="S7" s="203"/>
      <c r="T7" s="205" t="n">
        <f aca="false">ROUND((IF(AND(H7&gt;0,S7&gt;0),(((J7+L7+N7)/IF(F7=20,110,IF(F7=30,150,IF(F7=40,200,IF(F7=12,210,IF(F7=44,220,"E"))))))*(1+#REF!)*(1+#REF!)*(S7+(S7/25*5))),0)),2)</f>
        <v>0</v>
      </c>
      <c r="U7" s="203"/>
      <c r="V7" s="205" t="n">
        <f aca="false">ROUND(IF(U7&gt;0,U7*((J7+L7+#REF!+P7+R7+T7)/IF(F7=20,110,IF(F7=30,150,IF(F7=40,200,IF(F7=12,210,IF(F7=44,220,"E")))))*2*IF(F7=20,4,IF(F7=30,6,IF(F7=40,8,IF(F7=12,12,IF(F7=44,8,"E")))))),0),2)</f>
        <v>0</v>
      </c>
      <c r="W7" s="203"/>
      <c r="X7" s="206"/>
      <c r="Y7" s="206"/>
      <c r="Z7" s="207" t="n">
        <f aca="false">V7+T7+R7+P7+N7+L7+J7+W7</f>
        <v>3300</v>
      </c>
      <c r="AA7" s="207"/>
      <c r="AE7" s="162"/>
      <c r="AF7" s="164"/>
      <c r="AG7" s="162"/>
    </row>
    <row r="8" customFormat="false" ht="13.8" hidden="false" customHeight="false" outlineLevel="0" collapsed="false">
      <c r="C8" s="192" t="n">
        <v>410108</v>
      </c>
      <c r="D8" s="208"/>
      <c r="E8" s="209" t="s">
        <v>237</v>
      </c>
      <c r="F8" s="195" t="n">
        <v>44</v>
      </c>
      <c r="G8" s="196" t="n">
        <v>3</v>
      </c>
      <c r="H8" s="197" t="n">
        <v>2200</v>
      </c>
      <c r="I8" s="198" t="n">
        <v>12</v>
      </c>
      <c r="J8" s="210" t="n">
        <f aca="false">G8*H8</f>
        <v>6600</v>
      </c>
      <c r="K8" s="211"/>
      <c r="L8" s="201"/>
      <c r="M8" s="212"/>
      <c r="N8" s="210" t="n">
        <f aca="false">ROUND(IF(AND(H8&gt;0,M8="S"),J8*0.3,0),2)</f>
        <v>0</v>
      </c>
      <c r="O8" s="213"/>
      <c r="P8" s="204"/>
      <c r="Q8" s="213"/>
      <c r="R8" s="204" t="n">
        <f aca="false">ROUND((IF(AND(H8&gt;0,Q8&gt;0),(((J8+L8+N8)/IF(F8=20,110,IF(F8=30,150,IF(F8=40,200,IF(F8=12,210,IF(F8=44,220,"E"))))))*(1+#REF!)*(Q8+(Q8/25*5))),0)),2)</f>
        <v>0</v>
      </c>
      <c r="S8" s="213"/>
      <c r="T8" s="204" t="n">
        <f aca="false">ROUND((IF(AND(H8&gt;0,S8&gt;0),(((J8+L8+N8)/IF(F8=20,110,IF(F8=30,150,IF(F8=40,200,IF(F8=12,210,IF(F8=44,220,"E"))))))*(1+#REF!)*(1+#REF!)*(S8+(S8/25*5))),0)),2)</f>
        <v>0</v>
      </c>
      <c r="U8" s="213"/>
      <c r="V8" s="204" t="n">
        <f aca="false">ROUND(IF(U8&gt;0,U8*((J8+L8+#REF!+P8+R8+T8)/IF(F8=20,110,IF(F8=30,150,IF(F8=40,200,IF(F8=12,210,IF(F8=44,220,"E")))))*2*IF(F8=20,4,IF(F8=30,6,IF(F8=40,8,IF(F8=12,12,IF(F8=44,8,"E")))))),0),2)</f>
        <v>0</v>
      </c>
      <c r="W8" s="213"/>
      <c r="X8" s="214"/>
      <c r="Y8" s="214"/>
      <c r="Z8" s="215" t="n">
        <f aca="false">V8+T8+R8+P8+N8+L8+J8+W8</f>
        <v>6600</v>
      </c>
      <c r="AA8" s="215"/>
      <c r="AE8" s="162"/>
      <c r="AF8" s="164"/>
      <c r="AG8" s="162"/>
    </row>
    <row r="9" customFormat="false" ht="13.8" hidden="false" customHeight="false" outlineLevel="0" collapsed="false">
      <c r="C9" s="192" t="n">
        <v>410108</v>
      </c>
      <c r="D9" s="208"/>
      <c r="E9" s="209" t="s">
        <v>238</v>
      </c>
      <c r="F9" s="195" t="n">
        <v>44</v>
      </c>
      <c r="G9" s="196" t="n">
        <v>2</v>
      </c>
      <c r="H9" s="197" t="n">
        <v>2200</v>
      </c>
      <c r="I9" s="198" t="n">
        <v>12</v>
      </c>
      <c r="J9" s="210" t="n">
        <f aca="false">G9*H9</f>
        <v>4400</v>
      </c>
      <c r="K9" s="211"/>
      <c r="L9" s="201"/>
      <c r="M9" s="212"/>
      <c r="N9" s="210" t="n">
        <f aca="false">ROUND(IF(AND(H9&gt;0,M9="S"),J9*0.3,0),2)</f>
        <v>0</v>
      </c>
      <c r="O9" s="213"/>
      <c r="P9" s="204" t="n">
        <f aca="false">ROUND((IF(AND(H9&gt;0,O9&gt;0),(((J9+L9+N9)/IF(F9=20,110,IF(F9=30,150,IF(F9=40,200,IF(F9=12,210,IF(F9=44,220,"E"))))))*(#REF!)*((O9/0.875)+(O9/0.875/25*5))),0)),2)</f>
        <v>0</v>
      </c>
      <c r="Q9" s="213"/>
      <c r="R9" s="204" t="n">
        <f aca="false">ROUND((IF(AND(H9&gt;0,Q9&gt;0),(((J9+L9+N9)/IF(F9=20,110,IF(F9=30,150,IF(F9=40,200,IF(F9=12,210,IF(F9=44,220,"E"))))))*(1+#REF!)*(Q9+(Q9/25*5))),0)),2)</f>
        <v>0</v>
      </c>
      <c r="S9" s="213"/>
      <c r="T9" s="204" t="n">
        <f aca="false">ROUND((IF(AND(H9&gt;0,S9&gt;0),(((J9+L9+N9)/IF(F9=20,110,IF(F9=30,150,IF(F9=40,200,IF(F9=12,210,IF(F9=44,220,"E"))))))*(1+#REF!)*(1+#REF!)*(S9+(S9/25*5))),0)),2)</f>
        <v>0</v>
      </c>
      <c r="U9" s="213"/>
      <c r="V9" s="204" t="n">
        <f aca="false">ROUND(IF(U9&gt;0,U9*((J9+L9+#REF!+P9+R9+T9)/IF(F9=20,110,IF(F9=30,150,IF(F9=40,200,IF(F9=12,210,IF(F9=44,220,"E")))))*2*IF(F9=20,4,IF(F9=30,6,IF(F9=40,8,IF(F9=12,12,IF(F9=44,8,"E")))))),0),2)</f>
        <v>0</v>
      </c>
      <c r="W9" s="213"/>
      <c r="X9" s="214"/>
      <c r="Y9" s="214"/>
      <c r="Z9" s="215" t="n">
        <f aca="false">V9+T9+R9+P9+N9+L9+J9+W9</f>
        <v>4400</v>
      </c>
      <c r="AA9" s="215"/>
      <c r="AE9" s="162"/>
      <c r="AF9" s="164"/>
      <c r="AG9" s="162"/>
    </row>
    <row r="10" customFormat="false" ht="13.8" hidden="false" customHeight="false" outlineLevel="0" collapsed="false">
      <c r="C10" s="192" t="n">
        <v>410108</v>
      </c>
      <c r="D10" s="208"/>
      <c r="E10" s="209" t="s">
        <v>239</v>
      </c>
      <c r="F10" s="195" t="n">
        <v>44</v>
      </c>
      <c r="G10" s="196" t="n">
        <v>2</v>
      </c>
      <c r="H10" s="197" t="n">
        <v>2600</v>
      </c>
      <c r="I10" s="198" t="n">
        <v>12</v>
      </c>
      <c r="J10" s="210" t="n">
        <f aca="false">G10*H10</f>
        <v>5200</v>
      </c>
      <c r="K10" s="211"/>
      <c r="L10" s="201"/>
      <c r="M10" s="212"/>
      <c r="N10" s="210" t="n">
        <f aca="false">ROUND(IF(AND(H10&gt;0,M10="S"),J10*0.3,0),2)</f>
        <v>0</v>
      </c>
      <c r="O10" s="213"/>
      <c r="P10" s="204" t="n">
        <f aca="false">ROUND((IF(AND(H10&gt;0,O10&gt;0),(((J10+L10+N10)/IF(F10=20,110,IF(F10=30,150,IF(F10=40,200,IF(F10=12,210,IF(F10=44,220,"E"))))))*(#REF!)*((O10/0.875)+(O10/0.875/25*5))),0)),2)</f>
        <v>0</v>
      </c>
      <c r="Q10" s="213"/>
      <c r="R10" s="204" t="n">
        <f aca="false">ROUND((IF(AND(H10&gt;0,Q10&gt;0),(((J10+L10+N10)/IF(F10=20,110,IF(F10=30,150,IF(F10=40,200,IF(F10=12,210,IF(F10=44,220,"E"))))))*(1+#REF!)*(Q10+(Q10/25*5))),0)),2)</f>
        <v>0</v>
      </c>
      <c r="S10" s="213"/>
      <c r="T10" s="204" t="n">
        <f aca="false">ROUND((IF(AND(H10&gt;0,S10&gt;0),(((J10+L10+N10)/IF(F10=20,110,IF(F10=30,150,IF(F10=40,200,IF(F10=12,210,IF(F10=44,220,"E"))))))*(1+#REF!)*(1+#REF!)*(S10+(S10/25*5))),0)),2)</f>
        <v>0</v>
      </c>
      <c r="U10" s="213"/>
      <c r="V10" s="204" t="n">
        <f aca="false">ROUND(IF(U10&gt;0,U10*((J10+L10+#REF!+P10+R10+T10)/IF(F10=20,110,IF(F10=30,150,IF(F10=40,200,IF(F10=12,210,IF(F10=44,220,"E")))))*2*IF(F10=20,4,IF(F10=30,6,IF(F10=40,8,IF(F10=12,12,IF(F10=44,8,"E")))))),0),2)</f>
        <v>0</v>
      </c>
      <c r="W10" s="213"/>
      <c r="X10" s="214"/>
      <c r="Y10" s="214"/>
      <c r="Z10" s="215" t="n">
        <f aca="false">V10+T10+R10+P10+N10+L10+J10+W10</f>
        <v>5200</v>
      </c>
      <c r="AA10" s="215"/>
      <c r="AE10" s="162"/>
      <c r="AF10" s="164"/>
      <c r="AG10" s="162"/>
    </row>
    <row r="11" customFormat="false" ht="13.8" hidden="false" customHeight="false" outlineLevel="0" collapsed="false">
      <c r="C11" s="192"/>
      <c r="D11" s="208" t="str">
        <f aca="false">IF(C11=0," ",VLOOKUP(C11,#REF!,2,FALSE()))</f>
        <v> </v>
      </c>
      <c r="E11" s="209"/>
      <c r="F11" s="196"/>
      <c r="G11" s="196"/>
      <c r="H11" s="197"/>
      <c r="I11" s="198"/>
      <c r="J11" s="210" t="n">
        <f aca="false">G11*H11</f>
        <v>0</v>
      </c>
      <c r="K11" s="211"/>
      <c r="L11" s="201"/>
      <c r="M11" s="212"/>
      <c r="N11" s="210" t="n">
        <f aca="false">ROUND(IF(AND(H11&gt;0,M11="S"),J11*0.3,0),2)</f>
        <v>0</v>
      </c>
      <c r="O11" s="213"/>
      <c r="P11" s="204" t="n">
        <f aca="false">ROUND((IF(AND(H11&gt;0,O11&gt;0),(((J11+L11+N11)/IF(F11=20,110,IF(F11=30,150,IF(F11=40,200,IF(F11=12,210,IF(F11=44,220,"E"))))))*(#REF!)*((O11/0.875)+(O11/0.875/25*5))),0)),2)</f>
        <v>0</v>
      </c>
      <c r="Q11" s="213"/>
      <c r="R11" s="204" t="n">
        <f aca="false">ROUND((IF(AND(H11&gt;0,Q11&gt;0),(((J11+L11+N11)/IF(F11=20,110,IF(F11=30,150,IF(F11=40,200,IF(F11=12,210,IF(F11=44,220,"E"))))))*(1+#REF!)*(Q11+(Q11/25*5))),0)),2)</f>
        <v>0</v>
      </c>
      <c r="S11" s="213"/>
      <c r="T11" s="204" t="n">
        <f aca="false">ROUND((IF(AND(H11&gt;0,S11&gt;0),(((J11+L11+N11)/IF(F11=20,110,IF(F11=30,150,IF(F11=40,200,IF(F11=12,210,IF(F11=44,220,"E"))))))*(1+#REF!)*(1+#REF!)*(S11+(S11/25*5))),0)),2)</f>
        <v>0</v>
      </c>
      <c r="U11" s="213"/>
      <c r="V11" s="204" t="n">
        <f aca="false">ROUND(IF(U11&gt;0,U11*((J11+L11+#REF!+P11+R11+T11)/IF(F11=20,110,IF(F11=30,150,IF(F11=40,200,IF(F11=12,210,IF(F11=44,220,"E")))))*2*IF(F11=20,4,IF(F11=30,6,IF(F11=40,8,IF(F11=12,12,IF(F11=44,8,"E")))))),0),2)</f>
        <v>0</v>
      </c>
      <c r="W11" s="213"/>
      <c r="X11" s="214"/>
      <c r="Y11" s="214"/>
      <c r="Z11" s="215" t="n">
        <f aca="false">V11+T11+R11+P11+N11+L11+J11+W11</f>
        <v>0</v>
      </c>
      <c r="AA11" s="215"/>
      <c r="AE11" s="162"/>
      <c r="AF11" s="164"/>
      <c r="AG11" s="162"/>
    </row>
    <row r="12" customFormat="false" ht="13.8" hidden="false" customHeight="false" outlineLevel="0" collapsed="false">
      <c r="C12" s="192"/>
      <c r="D12" s="208" t="str">
        <f aca="false">IF(C12=0," ",VLOOKUP(C12,#REF!,2,FALSE()))</f>
        <v> </v>
      </c>
      <c r="E12" s="209"/>
      <c r="F12" s="195"/>
      <c r="G12" s="196"/>
      <c r="H12" s="197"/>
      <c r="I12" s="198"/>
      <c r="J12" s="210" t="n">
        <f aca="false">G12*H12</f>
        <v>0</v>
      </c>
      <c r="K12" s="211"/>
      <c r="L12" s="201"/>
      <c r="M12" s="212"/>
      <c r="N12" s="210" t="n">
        <f aca="false">ROUND(IF(AND(H12&gt;0,M12="S"),J12*0.3,0),2)</f>
        <v>0</v>
      </c>
      <c r="O12" s="213"/>
      <c r="P12" s="204" t="n">
        <f aca="false">ROUND((IF(AND(H12&gt;0,O12&gt;0),(((J12+L12+N12)/IF(F12=20,110,IF(F12=30,150,IF(F12=40,200,IF(F12=12,210,IF(F12=44,220,"E"))))))*(#REF!)*((O12/0.875)+(O12/0.875/25*5))),0)),2)</f>
        <v>0</v>
      </c>
      <c r="Q12" s="213"/>
      <c r="R12" s="204" t="n">
        <f aca="false">ROUND((IF(AND(H12&gt;0,Q12&gt;0),(((J12+L12+N12)/IF(F12=20,110,IF(F12=30,150,IF(F12=40,200,IF(F12=12,210,IF(F12=44,220,"E"))))))*(1+#REF!)*(Q12+(Q12/25*5))),0)),2)</f>
        <v>0</v>
      </c>
      <c r="S12" s="213"/>
      <c r="T12" s="204" t="n">
        <f aca="false">ROUND((IF(AND(H12&gt;0,S12&gt;0),(((J12+L12+N12)/IF(F12=20,110,IF(F12=30,150,IF(F12=40,200,IF(F12=12,210,IF(F12=44,220,"E"))))))*(1+#REF!)*(1+#REF!)*(S12+(S12/25*5))),0)),2)</f>
        <v>0</v>
      </c>
      <c r="U12" s="213"/>
      <c r="V12" s="204" t="n">
        <f aca="false">ROUND(IF(U12&gt;0,U12*((J12+L12+#REF!+P12+R12+T12)/IF(F12=20,110,IF(F12=30,150,IF(F12=40,200,IF(F12=12,210,IF(F12=44,220,"E")))))*2*IF(F12=20,4,IF(F12=30,6,IF(F12=40,8,IF(F12=12,12,IF(F12=44,8,"E")))))),0),2)</f>
        <v>0</v>
      </c>
      <c r="W12" s="213"/>
      <c r="X12" s="214"/>
      <c r="Y12" s="214"/>
      <c r="Z12" s="215" t="n">
        <f aca="false">V12+T12+R12+P12+N12+L12+J12+W12</f>
        <v>0</v>
      </c>
      <c r="AA12" s="215"/>
      <c r="AE12" s="162"/>
      <c r="AF12" s="164"/>
      <c r="AG12" s="162"/>
    </row>
    <row r="13" customFormat="false" ht="13.8" hidden="false" customHeight="false" outlineLevel="0" collapsed="false">
      <c r="C13" s="192"/>
      <c r="D13" s="208" t="str">
        <f aca="false">IF(C13=0," ",VLOOKUP(C13,#REF!,2,FALSE()))</f>
        <v> </v>
      </c>
      <c r="E13" s="209"/>
      <c r="F13" s="196"/>
      <c r="G13" s="196"/>
      <c r="H13" s="197"/>
      <c r="I13" s="198"/>
      <c r="J13" s="210" t="n">
        <f aca="false">G13*H13</f>
        <v>0</v>
      </c>
      <c r="K13" s="211"/>
      <c r="L13" s="201"/>
      <c r="M13" s="212"/>
      <c r="N13" s="210" t="n">
        <f aca="false">ROUND(IF(AND(H13&gt;0,M13="S"),J13*0.3,0),2)</f>
        <v>0</v>
      </c>
      <c r="O13" s="213"/>
      <c r="P13" s="204" t="n">
        <f aca="false">ROUND((IF(AND(H13&gt;0,O13&gt;0),(((J13+L13+N13)/IF(F13=20,110,IF(F13=30,150,IF(F13=40,200,IF(F13=12,210,IF(F13=44,220,"E"))))))*(#REF!)*((O13/0.875)+(O13/0.875/25*5))),0)),2)</f>
        <v>0</v>
      </c>
      <c r="Q13" s="213"/>
      <c r="R13" s="204" t="n">
        <f aca="false">ROUND((IF(AND(H13&gt;0,Q13&gt;0),(((J13+L13+N13)/IF(F13=20,110,IF(F13=30,150,IF(F13=40,200,IF(F13=12,210,IF(F13=44,220,"E"))))))*(1+#REF!)*(Q13+(Q13/25*5))),0)),2)</f>
        <v>0</v>
      </c>
      <c r="S13" s="213"/>
      <c r="T13" s="204" t="n">
        <f aca="false">ROUND((IF(AND(H13&gt;0,S13&gt;0),(((J13+L13+N13)/IF(F13=20,110,IF(F13=30,150,IF(F13=40,200,IF(F13=12,210,IF(F13=44,220,"E"))))))*(1+#REF!)*(1+#REF!)*(S13+(S13/25*5))),0)),2)</f>
        <v>0</v>
      </c>
      <c r="U13" s="213"/>
      <c r="V13" s="204" t="n">
        <f aca="false">ROUND(IF(U13&gt;0,U13*((J13+L13+#REF!+P13+R13+T13)/IF(F13=20,110,IF(F13=30,150,IF(F13=40,200,IF(F13=12,210,IF(F13=44,220,"E")))))*2*IF(F13=20,4,IF(F13=30,6,IF(F13=40,8,IF(F13=12,12,IF(F13=44,8,"E")))))),0),2)</f>
        <v>0</v>
      </c>
      <c r="W13" s="213"/>
      <c r="X13" s="214"/>
      <c r="Y13" s="214"/>
      <c r="Z13" s="215" t="n">
        <f aca="false">V13+T13+R13+P13+N13+L13+J13+W13</f>
        <v>0</v>
      </c>
      <c r="AA13" s="215"/>
      <c r="AE13" s="162"/>
      <c r="AF13" s="164"/>
      <c r="AG13" s="162"/>
    </row>
    <row r="14" customFormat="false" ht="13.8" hidden="false" customHeight="false" outlineLevel="0" collapsed="false">
      <c r="C14" s="192"/>
      <c r="D14" s="208" t="str">
        <f aca="false">IF(C14=0," ",VLOOKUP(C14,#REF!,2,FALSE()))</f>
        <v> </v>
      </c>
      <c r="E14" s="209"/>
      <c r="F14" s="196"/>
      <c r="G14" s="196"/>
      <c r="H14" s="197"/>
      <c r="I14" s="198"/>
      <c r="J14" s="210" t="n">
        <f aca="false">G14*H14</f>
        <v>0</v>
      </c>
      <c r="K14" s="211"/>
      <c r="L14" s="201"/>
      <c r="M14" s="212"/>
      <c r="N14" s="210" t="n">
        <f aca="false">ROUND(IF(AND(H14&gt;0,M14="S"),J14*0.3,0),2)</f>
        <v>0</v>
      </c>
      <c r="O14" s="213"/>
      <c r="P14" s="204" t="n">
        <f aca="false">ROUND((IF(AND(H14&gt;0,O14&gt;0),(((J14+L14+N14)/IF(F14=20,110,IF(F14=30,150,IF(F14=40,200,IF(F14=12,210,IF(F14=44,220,"E"))))))*(#REF!)*((O14/0.875)+(O14/0.875/25*5))),0)),2)</f>
        <v>0</v>
      </c>
      <c r="Q14" s="213"/>
      <c r="R14" s="204" t="n">
        <f aca="false">ROUND((IF(AND(H14&gt;0,Q14&gt;0),(((J14+L14+N14)/IF(F14=20,110,IF(F14=30,150,IF(F14=40,200,IF(F14=12,210,IF(F14=44,220,"E"))))))*(1+#REF!)*(Q14+(Q14/25*5))),0)),2)</f>
        <v>0</v>
      </c>
      <c r="S14" s="213"/>
      <c r="T14" s="204" t="n">
        <f aca="false">ROUND((IF(AND(H14&gt;0,S14&gt;0),(((J14+L14+N14)/IF(F14=20,110,IF(F14=30,150,IF(F14=40,200,IF(F14=12,210,IF(F14=44,220,"E"))))))*(1+#REF!)*(1+#REF!)*(S14+(S14/25*5))),0)),2)</f>
        <v>0</v>
      </c>
      <c r="U14" s="213"/>
      <c r="V14" s="204" t="n">
        <f aca="false">ROUND(IF(U14&gt;0,U14*((J14+L14+#REF!+P14+R14+T14)/IF(F14=20,110,IF(F14=30,150,IF(F14=40,200,IF(F14=12,210,IF(F14=44,220,"E")))))*2*IF(F14=20,4,IF(F14=30,6,IF(F14=40,8,IF(F14=12,12,IF(F14=44,8,"E")))))),0),2)</f>
        <v>0</v>
      </c>
      <c r="W14" s="213"/>
      <c r="X14" s="214"/>
      <c r="Y14" s="214"/>
      <c r="Z14" s="215" t="n">
        <f aca="false">V14+T14+R14+P14+N14+L14+J14+W14</f>
        <v>0</v>
      </c>
      <c r="AA14" s="215"/>
      <c r="AE14" s="162"/>
      <c r="AF14" s="164"/>
      <c r="AG14" s="162"/>
    </row>
    <row r="15" customFormat="false" ht="13.8" hidden="false" customHeight="false" outlineLevel="0" collapsed="false">
      <c r="C15" s="192"/>
      <c r="D15" s="208" t="str">
        <f aca="false">IF(C15=0," ",VLOOKUP(C15,#REF!,2,FALSE()))</f>
        <v> </v>
      </c>
      <c r="E15" s="209"/>
      <c r="F15" s="196"/>
      <c r="G15" s="196"/>
      <c r="H15" s="197"/>
      <c r="I15" s="198"/>
      <c r="J15" s="210" t="n">
        <f aca="false">G15*H15</f>
        <v>0</v>
      </c>
      <c r="K15" s="211"/>
      <c r="L15" s="201"/>
      <c r="M15" s="212"/>
      <c r="N15" s="210" t="n">
        <f aca="false">ROUND(IF(AND(H15&gt;0,M15="S"),J15*0.3,0),2)</f>
        <v>0</v>
      </c>
      <c r="O15" s="213"/>
      <c r="P15" s="204" t="n">
        <f aca="false">ROUND((IF(AND(H15&gt;0,O15&gt;0),(((J15+L15+N15)/IF(F15=20,110,IF(F15=30,150,IF(F15=40,200,IF(F15=12,210,IF(F15=44,220,"E"))))))*(#REF!)*((O15/0.875)+(O15/0.875/25*5))),0)),2)</f>
        <v>0</v>
      </c>
      <c r="Q15" s="213"/>
      <c r="R15" s="204" t="n">
        <f aca="false">ROUND((IF(AND(H15&gt;0,Q15&gt;0),(((J15+L15+N15)/IF(F15=20,110,IF(F15=30,150,IF(F15=40,200,IF(F15=12,210,IF(F15=44,220,"E"))))))*(1+#REF!)*(Q15+(Q15/25*5))),0)),2)</f>
        <v>0</v>
      </c>
      <c r="S15" s="213"/>
      <c r="T15" s="204" t="n">
        <f aca="false">ROUND((IF(AND(H15&gt;0,S15&gt;0),(((J15+L15+N15)/IF(F15=20,110,IF(F15=30,150,IF(F15=40,200,IF(F15=12,210,IF(F15=44,220,"E"))))))*(1+#REF!)*(1+#REF!)*(S15+(S15/25*5))),0)),2)</f>
        <v>0</v>
      </c>
      <c r="U15" s="213"/>
      <c r="V15" s="204" t="n">
        <f aca="false">ROUND(IF(U15&gt;0,U15*((J15+L15+#REF!+P15+R15+T15)/IF(F15=20,110,IF(F15=30,150,IF(F15=40,200,IF(F15=12,210,IF(F15=44,220,"E")))))*2*IF(F15=20,4,IF(F15=30,6,IF(F15=40,8,IF(F15=12,12,IF(F15=44,8,"E")))))),0),2)</f>
        <v>0</v>
      </c>
      <c r="W15" s="213"/>
      <c r="X15" s="214"/>
      <c r="Y15" s="214"/>
      <c r="Z15" s="215" t="n">
        <f aca="false">V15+T15+R15+P15+N15+L15+J15+W15</f>
        <v>0</v>
      </c>
      <c r="AA15" s="215"/>
      <c r="AE15" s="162"/>
      <c r="AF15" s="164"/>
      <c r="AG15" s="162"/>
    </row>
    <row r="16" customFormat="false" ht="13.8" hidden="false" customHeight="false" outlineLevel="0" collapsed="false">
      <c r="C16" s="192"/>
      <c r="D16" s="208" t="str">
        <f aca="false">IF(C16=0," ",VLOOKUP(C16,#REF!,2,FALSE()))</f>
        <v> </v>
      </c>
      <c r="E16" s="209"/>
      <c r="F16" s="195"/>
      <c r="G16" s="196"/>
      <c r="H16" s="197"/>
      <c r="I16" s="198"/>
      <c r="J16" s="210" t="n">
        <f aca="false">G16*H16</f>
        <v>0</v>
      </c>
      <c r="K16" s="211"/>
      <c r="L16" s="201"/>
      <c r="M16" s="212"/>
      <c r="N16" s="210" t="n">
        <f aca="false">ROUND(IF(AND(H16&gt;0,M16="S"),J16*0.3,0),2)</f>
        <v>0</v>
      </c>
      <c r="O16" s="213"/>
      <c r="P16" s="204" t="n">
        <f aca="false">ROUND((IF(AND(H16&gt;0,O16&gt;0),(((J16+L16+N16)/IF(F16=20,110,IF(F16=30,150,IF(F16=40,200,IF(F16=12,210,IF(F16=44,220,"E"))))))*(#REF!)*((O16/0.875)+(O16/0.875/25*5))),0)),2)</f>
        <v>0</v>
      </c>
      <c r="Q16" s="213"/>
      <c r="R16" s="204" t="n">
        <f aca="false">ROUND((IF(AND(H16&gt;0,Q16&gt;0),(((J16+L16+N16)/IF(F16=20,110,IF(F16=30,150,IF(F16=40,200,IF(F16=12,210,IF(F16=44,220,"E"))))))*(1+#REF!)*(Q16+(Q16/25*5))),0)),2)</f>
        <v>0</v>
      </c>
      <c r="S16" s="213"/>
      <c r="T16" s="204" t="n">
        <f aca="false">ROUND((IF(AND(H16&gt;0,S16&gt;0),(((J16+L16+N16)/IF(F16=20,110,IF(F16=30,150,IF(F16=40,200,IF(F16=12,210,IF(F16=44,220,"E"))))))*(1+#REF!)*(1+#REF!)*(S16+(S16/25*5))),0)),2)</f>
        <v>0</v>
      </c>
      <c r="U16" s="213"/>
      <c r="V16" s="204" t="n">
        <f aca="false">ROUND(IF(U16&gt;0,U16*((J16+L16+#REF!+P16+R16+T16)/IF(F16=20,110,IF(F16=30,150,IF(F16=40,200,IF(F16=12,210,IF(F16=44,220,"E")))))*2*IF(F16=20,4,IF(F16=30,6,IF(F16=40,8,IF(F16=12,12,IF(F16=44,8,"E")))))),0),2)</f>
        <v>0</v>
      </c>
      <c r="W16" s="213"/>
      <c r="X16" s="214"/>
      <c r="Y16" s="214"/>
      <c r="Z16" s="215" t="n">
        <f aca="false">V16+T16+R16+P16+N16+L16+J16+W16</f>
        <v>0</v>
      </c>
      <c r="AA16" s="215"/>
      <c r="AE16" s="162"/>
      <c r="AF16" s="164"/>
      <c r="AG16" s="162"/>
    </row>
    <row r="17" customFormat="false" ht="13.8" hidden="false" customHeight="false" outlineLevel="0" collapsed="false">
      <c r="C17" s="192"/>
      <c r="D17" s="208" t="str">
        <f aca="false">IF(C17=0," ",VLOOKUP(C17,#REF!,2,FALSE()))</f>
        <v> </v>
      </c>
      <c r="E17" s="209"/>
      <c r="F17" s="195"/>
      <c r="G17" s="196"/>
      <c r="H17" s="197"/>
      <c r="I17" s="198"/>
      <c r="J17" s="210" t="n">
        <f aca="false">G17*H17</f>
        <v>0</v>
      </c>
      <c r="K17" s="211"/>
      <c r="L17" s="201"/>
      <c r="M17" s="212"/>
      <c r="N17" s="210" t="n">
        <f aca="false">ROUND(IF(AND(H17&gt;0,M17="S"),J17*0.3,0),2)</f>
        <v>0</v>
      </c>
      <c r="O17" s="213"/>
      <c r="P17" s="204" t="n">
        <f aca="false">ROUND((IF(AND(H17&gt;0,O17&gt;0),(((J17+L17+N17)/IF(F17=20,110,IF(F17=30,150,IF(F17=40,200,IF(F17=12,210,IF(F17=44,220,"E"))))))*(#REF!)*((O17/0.875)+(O17/0.875/25*5))),0)),2)</f>
        <v>0</v>
      </c>
      <c r="Q17" s="213"/>
      <c r="R17" s="204" t="n">
        <f aca="false">ROUND((IF(AND(H17&gt;0,Q17&gt;0),(((J17+L17+N17)/IF(F17=20,110,IF(F17=30,150,IF(F17=40,200,IF(F17=12,210,IF(F17=44,220,"E"))))))*(1+#REF!)*(Q17+(Q17/25*5))),0)),2)</f>
        <v>0</v>
      </c>
      <c r="S17" s="213"/>
      <c r="T17" s="204" t="n">
        <f aca="false">ROUND((IF(AND(H17&gt;0,S17&gt;0),(((J17+L17+N17)/IF(F17=20,110,IF(F17=30,150,IF(F17=40,200,IF(F17=12,210,IF(F17=44,220,"E"))))))*(1+#REF!)*(1+#REF!)*(S17+(S17/25*5))),0)),2)</f>
        <v>0</v>
      </c>
      <c r="U17" s="213"/>
      <c r="V17" s="204" t="n">
        <f aca="false">ROUND(IF(U17&gt;0,U17*((J17+L17+#REF!+P17+R17+T17)/IF(F17=20,110,IF(F17=30,150,IF(F17=40,200,IF(F17=12,210,IF(F17=44,220,"E")))))*2*IF(F17=20,4,IF(F17=30,6,IF(F17=40,8,IF(F17=12,12,IF(F17=44,8,"E")))))),0),2)</f>
        <v>0</v>
      </c>
      <c r="W17" s="213"/>
      <c r="X17" s="214"/>
      <c r="Y17" s="214"/>
      <c r="Z17" s="215" t="n">
        <f aca="false">V17+T17+R17+P17+N17+L17+J17+W17</f>
        <v>0</v>
      </c>
      <c r="AA17" s="215"/>
      <c r="AE17" s="162"/>
      <c r="AF17" s="164"/>
      <c r="AG17" s="162"/>
    </row>
    <row r="18" customFormat="false" ht="13.8" hidden="false" customHeight="false" outlineLevel="0" collapsed="false">
      <c r="C18" s="192"/>
      <c r="D18" s="208" t="str">
        <f aca="false">IF(C18=0," ",VLOOKUP(C18,#REF!,2,FALSE()))</f>
        <v> </v>
      </c>
      <c r="E18" s="209"/>
      <c r="F18" s="195"/>
      <c r="G18" s="196"/>
      <c r="H18" s="197"/>
      <c r="I18" s="198"/>
      <c r="J18" s="210" t="n">
        <f aca="false">G18*H18</f>
        <v>0</v>
      </c>
      <c r="K18" s="211"/>
      <c r="L18" s="201"/>
      <c r="M18" s="212"/>
      <c r="N18" s="210" t="n">
        <f aca="false">ROUND(IF(AND(H18&gt;0,M18="S"),J18*0.3,0),2)</f>
        <v>0</v>
      </c>
      <c r="O18" s="213"/>
      <c r="P18" s="204" t="n">
        <f aca="false">ROUND((IF(AND(H18&gt;0,O18&gt;0),(((J18+L18+N18)/IF(F18=20,110,IF(F18=30,150,IF(F18=40,200,IF(F18=12,210,IF(F18=44,220,"E"))))))*(#REF!)*((O18/0.875)+(O18/0.875/25*5))),0)),2)</f>
        <v>0</v>
      </c>
      <c r="Q18" s="213"/>
      <c r="R18" s="204" t="n">
        <f aca="false">ROUND((IF(AND(H18&gt;0,Q18&gt;0),(((J18+L18+N18)/IF(F18=20,110,IF(F18=30,150,IF(F18=40,200,IF(F18=12,210,IF(F18=44,220,"E"))))))*(1+#REF!)*(Q18+(Q18/25*5))),0)),2)</f>
        <v>0</v>
      </c>
      <c r="S18" s="213"/>
      <c r="T18" s="204" t="n">
        <f aca="false">ROUND((IF(AND(H18&gt;0,S18&gt;0),(((J18+L18+N18)/IF(F18=20,110,IF(F18=30,150,IF(F18=40,200,IF(F18=12,210,IF(F18=44,220,"E"))))))*(1+#REF!)*(1+#REF!)*(S18+(S18/25*5))),0)),2)</f>
        <v>0</v>
      </c>
      <c r="U18" s="213"/>
      <c r="V18" s="204" t="n">
        <f aca="false">ROUND(IF(U18&gt;0,U18*((J18+L18+#REF!+P18+R18+T18)/IF(F18=20,110,IF(F18=30,150,IF(F18=40,200,IF(F18=12,210,IF(F18=44,220,"E")))))*2*IF(F18=20,4,IF(F18=30,6,IF(F18=40,8,IF(F18=12,12,IF(F18=44,8,"E")))))),0),2)</f>
        <v>0</v>
      </c>
      <c r="W18" s="213"/>
      <c r="X18" s="214"/>
      <c r="Y18" s="214"/>
      <c r="Z18" s="215" t="n">
        <f aca="false">V18+T18+R18+P18+N18+L18+J18+W18</f>
        <v>0</v>
      </c>
      <c r="AA18" s="215"/>
      <c r="AE18" s="162"/>
      <c r="AF18" s="164"/>
      <c r="AG18" s="162"/>
    </row>
    <row r="19" customFormat="false" ht="13.8" hidden="false" customHeight="false" outlineLevel="0" collapsed="false">
      <c r="C19" s="192"/>
      <c r="D19" s="208" t="str">
        <f aca="false">IF(C19=0," ",VLOOKUP(C19,#REF!,2,FALSE()))</f>
        <v> </v>
      </c>
      <c r="E19" s="209"/>
      <c r="F19" s="195"/>
      <c r="G19" s="196"/>
      <c r="H19" s="197"/>
      <c r="I19" s="198"/>
      <c r="J19" s="210" t="n">
        <f aca="false">G19*H19</f>
        <v>0</v>
      </c>
      <c r="K19" s="211"/>
      <c r="L19" s="201"/>
      <c r="M19" s="212"/>
      <c r="N19" s="210" t="n">
        <f aca="false">ROUND(IF(AND(H19&gt;0,M19="S"),J19*0.3,0),2)</f>
        <v>0</v>
      </c>
      <c r="O19" s="213"/>
      <c r="P19" s="204" t="n">
        <f aca="false">ROUND((IF(AND(H19&gt;0,O19&gt;0),(((J19+L19+N19)/IF(F19=20,110,IF(F19=30,150,IF(F19=40,200,IF(F19=12,210,IF(F19=44,220,"E"))))))*(#REF!)*((O19/0.875)+(O19/0.875/25*5))),0)),2)</f>
        <v>0</v>
      </c>
      <c r="Q19" s="213"/>
      <c r="R19" s="204" t="n">
        <f aca="false">ROUND((IF(AND(H19&gt;0,Q19&gt;0),(((J19+L19+N19)/IF(F19=20,110,IF(F19=30,150,IF(F19=40,200,IF(F19=12,210,IF(F19=44,220,"E"))))))*(1+#REF!)*(Q19+(Q19/25*5))),0)),2)</f>
        <v>0</v>
      </c>
      <c r="S19" s="213"/>
      <c r="T19" s="204" t="n">
        <f aca="false">ROUND((IF(AND(H19&gt;0,S19&gt;0),(((J19+L19+N19)/IF(F19=20,110,IF(F19=30,150,IF(F19=40,200,IF(F19=12,210,IF(F19=44,220,"E"))))))*(1+#REF!)*(1+#REF!)*(S19+(S19/25*5))),0)),2)</f>
        <v>0</v>
      </c>
      <c r="U19" s="213"/>
      <c r="V19" s="204" t="n">
        <f aca="false">ROUND(IF(U19&gt;0,U19*((J19+L19+#REF!+P19+R19+T19)/IF(F19=20,110,IF(F19=30,150,IF(F19=40,200,IF(F19=12,210,IF(F19=44,220,"E")))))*2*IF(F19=20,4,IF(F19=30,6,IF(F19=40,8,IF(F19=12,12,IF(F19=44,8,"E")))))),0),2)</f>
        <v>0</v>
      </c>
      <c r="W19" s="213"/>
      <c r="X19" s="214"/>
      <c r="Y19" s="214"/>
      <c r="Z19" s="215" t="n">
        <f aca="false">V19+T19+R19+P19+N19+L19+J19+W19</f>
        <v>0</v>
      </c>
      <c r="AA19" s="215"/>
      <c r="AE19" s="162"/>
      <c r="AF19" s="164"/>
      <c r="AG19" s="162"/>
    </row>
    <row r="20" customFormat="false" ht="13.8" hidden="false" customHeight="false" outlineLevel="0" collapsed="false">
      <c r="C20" s="192"/>
      <c r="D20" s="208" t="str">
        <f aca="false">IF(C20=0," ",VLOOKUP(C20,#REF!,2,FALSE()))</f>
        <v> </v>
      </c>
      <c r="E20" s="209"/>
      <c r="F20" s="195"/>
      <c r="G20" s="196"/>
      <c r="H20" s="197"/>
      <c r="I20" s="198"/>
      <c r="J20" s="210" t="n">
        <f aca="false">G20*H20</f>
        <v>0</v>
      </c>
      <c r="K20" s="211"/>
      <c r="L20" s="201"/>
      <c r="M20" s="212"/>
      <c r="N20" s="210" t="n">
        <f aca="false">ROUND(IF(AND(H20&gt;0,M20="S"),J20*0.3,0),2)</f>
        <v>0</v>
      </c>
      <c r="O20" s="213"/>
      <c r="P20" s="204" t="n">
        <f aca="false">ROUND((IF(AND(H20&gt;0,O20&gt;0),(((J20+L20+N20)/IF(F20=20,110,IF(F20=30,150,IF(F20=40,200,IF(F20=12,210,IF(F20=44,220,"E"))))))*(#REF!)*((O20/0.875)+(O20/0.875/25*5))),0)),2)</f>
        <v>0</v>
      </c>
      <c r="Q20" s="213"/>
      <c r="R20" s="204" t="n">
        <f aca="false">ROUND((IF(AND(H20&gt;0,Q20&gt;0),(((J20+L20+N20)/IF(F20=20,110,IF(F20=30,150,IF(F20=40,200,IF(F20=12,210,IF(F20=44,220,"E"))))))*(1+#REF!)*(Q20+(Q20/25*5))),0)),2)</f>
        <v>0</v>
      </c>
      <c r="S20" s="213"/>
      <c r="T20" s="204" t="n">
        <f aca="false">ROUND((IF(AND(H20&gt;0,S20&gt;0),(((J20+L20+N20)/IF(F20=20,110,IF(F20=30,150,IF(F20=40,200,IF(F20=12,210,IF(F20=44,220,"E"))))))*(1+#REF!)*(1+#REF!)*(S20+(S20/25*5))),0)),2)</f>
        <v>0</v>
      </c>
      <c r="U20" s="213"/>
      <c r="V20" s="204" t="n">
        <f aca="false">ROUND(IF(U20&gt;0,U20*((J20+L20+#REF!+P20+R20+T20)/IF(F20=20,110,IF(F20=30,150,IF(F20=40,200,IF(F20=12,210,IF(F20=44,220,"E")))))*2*IF(F20=20,4,IF(F20=30,6,IF(F20=40,8,IF(F20=12,12,IF(F20=44,8,"E")))))),0),2)</f>
        <v>0</v>
      </c>
      <c r="W20" s="213"/>
      <c r="X20" s="214"/>
      <c r="Y20" s="214"/>
      <c r="Z20" s="215" t="n">
        <f aca="false">V20+T20+R20+P20+N20+L20+J20+W20</f>
        <v>0</v>
      </c>
      <c r="AA20" s="215"/>
      <c r="AE20" s="162"/>
      <c r="AF20" s="164"/>
      <c r="AG20" s="162"/>
    </row>
    <row r="21" customFormat="false" ht="13.8" hidden="false" customHeight="false" outlineLevel="0" collapsed="false">
      <c r="C21" s="192"/>
      <c r="D21" s="208" t="str">
        <f aca="false">IF(C21=0," ",VLOOKUP(C21,#REF!,2,FALSE()))</f>
        <v> </v>
      </c>
      <c r="E21" s="209"/>
      <c r="F21" s="195"/>
      <c r="G21" s="196"/>
      <c r="H21" s="197"/>
      <c r="I21" s="198"/>
      <c r="J21" s="210" t="n">
        <f aca="false">G21*H21</f>
        <v>0</v>
      </c>
      <c r="K21" s="211"/>
      <c r="L21" s="201"/>
      <c r="M21" s="212"/>
      <c r="N21" s="210" t="n">
        <f aca="false">ROUND(IF(AND(H21&gt;0,M21="S"),J21*0.3,0),2)</f>
        <v>0</v>
      </c>
      <c r="O21" s="213"/>
      <c r="P21" s="204" t="n">
        <f aca="false">ROUND((IF(AND(H21&gt;0,O21&gt;0),(((J21+L21+N21)/IF(F21=20,110,IF(F21=30,150,IF(F21=40,200,IF(F21=12,210,IF(F21=44,220,"E"))))))*(#REF!)*((O21/0.875)+(O21/0.875/25*5))),0)),2)</f>
        <v>0</v>
      </c>
      <c r="Q21" s="213"/>
      <c r="R21" s="204" t="n">
        <f aca="false">ROUND((IF(AND(H21&gt;0,Q21&gt;0),(((J21+L21+N21)/IF(F21=20,110,IF(F21=30,150,IF(F21=40,200,IF(F21=12,210,IF(F21=44,220,"E"))))))*(1+#REF!)*(Q21+(Q21/25*5))),0)),2)</f>
        <v>0</v>
      </c>
      <c r="S21" s="213"/>
      <c r="T21" s="204" t="n">
        <f aca="false">ROUND((IF(AND(H21&gt;0,S21&gt;0),(((J21+L21+N21)/IF(F21=20,110,IF(F21=30,150,IF(F21=40,200,IF(F21=12,210,IF(F21=44,220,"E"))))))*(1+#REF!)*(1+#REF!)*(S21+(S21/25*5))),0)),2)</f>
        <v>0</v>
      </c>
      <c r="U21" s="213"/>
      <c r="V21" s="204" t="n">
        <f aca="false">ROUND(IF(U21&gt;0,U21*((J21+L21+#REF!+P21+R21+T21)/IF(F21=20,110,IF(F21=30,150,IF(F21=40,200,IF(F21=12,210,IF(F21=44,220,"E")))))*2*IF(F21=20,4,IF(F21=30,6,IF(F21=40,8,IF(F21=12,12,IF(F21=44,8,"E")))))),0),2)</f>
        <v>0</v>
      </c>
      <c r="W21" s="213"/>
      <c r="X21" s="214"/>
      <c r="Y21" s="214"/>
      <c r="Z21" s="215" t="n">
        <f aca="false">V21+T21+R21+P21+N21+L21+J21+W21</f>
        <v>0</v>
      </c>
      <c r="AA21" s="215"/>
      <c r="AE21" s="162"/>
      <c r="AF21" s="164"/>
      <c r="AG21" s="162"/>
    </row>
    <row r="22" customFormat="false" ht="46.5" hidden="false" customHeight="true" outlineLevel="0" collapsed="false">
      <c r="C22" s="192"/>
      <c r="D22" s="208" t="str">
        <f aca="false">IF(C22=0," ",VLOOKUP(C22,#REF!,2,FALSE()))</f>
        <v> </v>
      </c>
      <c r="E22" s="209"/>
      <c r="F22" s="196"/>
      <c r="G22" s="196"/>
      <c r="H22" s="197"/>
      <c r="I22" s="198"/>
      <c r="J22" s="210" t="n">
        <f aca="false">G22*H22</f>
        <v>0</v>
      </c>
      <c r="K22" s="211"/>
      <c r="L22" s="201"/>
      <c r="M22" s="212"/>
      <c r="N22" s="210" t="n">
        <f aca="false">ROUND(IF(AND(H22&gt;0,M22="S"),J22*0.3,0),2)</f>
        <v>0</v>
      </c>
      <c r="O22" s="213"/>
      <c r="P22" s="204" t="n">
        <f aca="false">ROUND((IF(AND(H22&gt;0,O22&gt;0),(((J22+L22+N22)/IF(F22=20,110,IF(F22=30,150,IF(F22=40,200,IF(F22=12,210,IF(F22=44,220,"E"))))))*(#REF!)*((O22/0.875)+(O22/0.875/25*5))),0)),2)</f>
        <v>0</v>
      </c>
      <c r="Q22" s="213"/>
      <c r="R22" s="204" t="n">
        <f aca="false">ROUND((IF(AND(H22&gt;0,Q22&gt;0),(((J22+L22+N22)/IF(F22=20,110,IF(F22=30,150,IF(F22=40,200,IF(F22=12,210,IF(F22=44,220,"E"))))))*(1+#REF!)*(Q22+(Q22/25*5))),0)),2)</f>
        <v>0</v>
      </c>
      <c r="S22" s="213"/>
      <c r="T22" s="204" t="n">
        <f aca="false">ROUND((IF(AND(H22&gt;0,S22&gt;0),(((J22+L22+N22)/IF(F22=20,110,IF(F22=30,150,IF(F22=40,200,IF(F22=12,210,IF(F22=44,220,"E"))))))*(1+#REF!)*(1+#REF!)*(S22+(S22/25*5))),0)),2)</f>
        <v>0</v>
      </c>
      <c r="U22" s="213"/>
      <c r="V22" s="204" t="n">
        <f aca="false">ROUND(IF(U22&gt;0,U22*((J22+L22+#REF!+P22+R22+T22)/IF(F22=20,110,IF(F22=30,150,IF(F22=40,200,IF(F22=12,210,IF(F22=44,220,"E")))))*2*IF(F22=20,4,IF(F22=30,6,IF(F22=40,8,IF(F22=12,12,IF(F22=44,8,"E")))))),0),2)</f>
        <v>0</v>
      </c>
      <c r="W22" s="213"/>
      <c r="X22" s="214"/>
      <c r="Y22" s="214"/>
      <c r="Z22" s="215" t="n">
        <f aca="false">V22+T22+R22+P22+N22+L22+J22+W22</f>
        <v>0</v>
      </c>
      <c r="AA22" s="215"/>
      <c r="AE22" s="162"/>
      <c r="AF22" s="164"/>
      <c r="AG22" s="162"/>
    </row>
    <row r="23" customFormat="false" ht="40.5" hidden="false" customHeight="true" outlineLevel="0" collapsed="false">
      <c r="C23" s="192"/>
      <c r="D23" s="208"/>
      <c r="E23" s="209"/>
      <c r="F23" s="196"/>
      <c r="G23" s="196"/>
      <c r="H23" s="197"/>
      <c r="I23" s="198"/>
      <c r="J23" s="210" t="n">
        <f aca="false">G23*H23</f>
        <v>0</v>
      </c>
      <c r="K23" s="211"/>
      <c r="L23" s="201"/>
      <c r="M23" s="212"/>
      <c r="N23" s="210" t="n">
        <f aca="false">ROUND(IF(AND(H23&gt;0,M23="S"),J23*0.3,0),2)</f>
        <v>0</v>
      </c>
      <c r="O23" s="213"/>
      <c r="P23" s="204" t="n">
        <f aca="false">ROUND((IF(AND(H23&gt;0,O23&gt;0),(((J23+L23+N23)/IF(F23=20,110,IF(F23=30,150,IF(F23=40,200,IF(F23=12,210,IF(F23=44,220,"E"))))))*(#REF!)*((O23/0.875)+(O23/0.875/25*5))),0)),2)</f>
        <v>0</v>
      </c>
      <c r="Q23" s="213"/>
      <c r="R23" s="204" t="n">
        <f aca="false">ROUND((IF(AND(H23&gt;0,Q23&gt;0),(((J23+L23+N23)/IF(F23=20,110,IF(F23=30,150,IF(F23=40,200,IF(F23=12,210,IF(F23=44,220,"E"))))))*(1+#REF!)*(Q23+(Q23/25*5))),0)),2)</f>
        <v>0</v>
      </c>
      <c r="S23" s="213"/>
      <c r="T23" s="204" t="n">
        <f aca="false">ROUND((IF(AND(H23&gt;0,S23&gt;0),(((J23+L23+N23)/IF(F23=20,110,IF(F23=30,150,IF(F23=40,200,IF(F23=12,210,IF(F23=44,220,"E"))))))*(1+#REF!)*(1+#REF!)*(S23+(S23/25*5))),0)),2)</f>
        <v>0</v>
      </c>
      <c r="U23" s="213"/>
      <c r="V23" s="204" t="n">
        <f aca="false">ROUND(IF(U23&gt;0,U23*((J23+L23+#REF!+P23+R23+T23)/IF(F23=20,110,IF(F23=30,150,IF(F23=40,200,IF(F23=12,210,IF(F23=44,220,"E")))))*2*IF(F23=20,4,IF(F23=30,6,IF(F23=40,8,IF(F23=12,12,IF(F23=44,8,"E")))))),0),2)</f>
        <v>0</v>
      </c>
      <c r="W23" s="213"/>
      <c r="X23" s="214"/>
      <c r="Y23" s="214"/>
      <c r="Z23" s="215" t="n">
        <f aca="false">V23+T23+R23+P23+N23+L23+J23+W23</f>
        <v>0</v>
      </c>
      <c r="AA23" s="215"/>
      <c r="AE23" s="162"/>
      <c r="AF23" s="164"/>
      <c r="AG23" s="162"/>
    </row>
    <row r="24" customFormat="false" ht="13.8" hidden="false" customHeight="false" outlineLevel="0" collapsed="false">
      <c r="C24" s="192"/>
      <c r="D24" s="208" t="str">
        <f aca="false">IF(C24=0," ",VLOOKUP(C24,#REF!,2,FALSE()))</f>
        <v> </v>
      </c>
      <c r="E24" s="209"/>
      <c r="F24" s="196"/>
      <c r="G24" s="196"/>
      <c r="H24" s="197"/>
      <c r="I24" s="198"/>
      <c r="J24" s="210" t="n">
        <f aca="false">G24*H24</f>
        <v>0</v>
      </c>
      <c r="K24" s="211"/>
      <c r="L24" s="201"/>
      <c r="M24" s="212"/>
      <c r="N24" s="210" t="n">
        <f aca="false">ROUND(IF(AND(H24&gt;0,M24="S"),J24*0.3,0),2)</f>
        <v>0</v>
      </c>
      <c r="O24" s="213"/>
      <c r="P24" s="204" t="n">
        <f aca="false">ROUND((IF(AND(H24&gt;0,O24&gt;0),(((J24+L24+N24)/IF(F24=20,110,IF(F24=30,150,IF(F24=40,200,IF(F24=12,210,IF(F24=44,220,"E"))))))*(#REF!)*((O24/0.875)+(O24/0.875/25*5))),0)),2)</f>
        <v>0</v>
      </c>
      <c r="Q24" s="213"/>
      <c r="R24" s="204" t="n">
        <f aca="false">ROUND((IF(AND(H24&gt;0,Q24&gt;0),(((J24+L24+N24)/IF(F24=20,110,IF(F24=30,150,IF(F24=40,200,IF(F24=12,210,IF(F24=44,220,"E"))))))*(1+#REF!)*(Q24+(Q24/25*5))),0)),2)</f>
        <v>0</v>
      </c>
      <c r="S24" s="213"/>
      <c r="T24" s="204" t="n">
        <f aca="false">ROUND((IF(AND(H24&gt;0,S24&gt;0),(((J24+L24+N24)/IF(F24=20,110,IF(F24=30,150,IF(F24=40,200,IF(F24=12,210,IF(F24=44,220,"E"))))))*(1+#REF!)*(1+#REF!)*(S24+(S24/25*5))),0)),2)</f>
        <v>0</v>
      </c>
      <c r="U24" s="213"/>
      <c r="V24" s="204" t="n">
        <f aca="false">ROUND(IF(U24&gt;0,U24*((J24+L24+#REF!+P24+R24+T24)/IF(F24=20,110,IF(F24=30,150,IF(F24=40,200,IF(F24=12,210,IF(F24=44,220,"E")))))*2*IF(F24=20,4,IF(F24=30,6,IF(F24=40,8,IF(F24=12,12,IF(F24=44,8,"E")))))),0),2)</f>
        <v>0</v>
      </c>
      <c r="W24" s="213"/>
      <c r="X24" s="214"/>
      <c r="Y24" s="214"/>
      <c r="Z24" s="215" t="n">
        <f aca="false">V24+T24+R24+P24+N24+L24+J24+W24</f>
        <v>0</v>
      </c>
      <c r="AA24" s="215"/>
      <c r="AE24" s="162"/>
      <c r="AF24" s="164"/>
      <c r="AG24" s="162"/>
    </row>
    <row r="25" customFormat="false" ht="13.8" hidden="false" customHeight="false" outlineLevel="0" collapsed="false">
      <c r="C25" s="192"/>
      <c r="D25" s="208" t="str">
        <f aca="false">IF(C25=0," ",VLOOKUP(C25,#REF!,2,FALSE()))</f>
        <v> </v>
      </c>
      <c r="E25" s="209"/>
      <c r="F25" s="196"/>
      <c r="G25" s="196"/>
      <c r="H25" s="197"/>
      <c r="I25" s="198"/>
      <c r="J25" s="210" t="n">
        <f aca="false">G25*H25</f>
        <v>0</v>
      </c>
      <c r="K25" s="211"/>
      <c r="L25" s="201"/>
      <c r="M25" s="212"/>
      <c r="N25" s="210" t="n">
        <f aca="false">ROUND(IF(AND(H25&gt;0,M25="S"),J25*0.3,0),2)</f>
        <v>0</v>
      </c>
      <c r="O25" s="213"/>
      <c r="P25" s="204" t="n">
        <f aca="false">ROUND((IF(AND(H25&gt;0,O25&gt;0),(((J25+L25+N25)/IF(F25=20,110,IF(F25=30,150,IF(F25=40,200,IF(F25=12,210,IF(F25=44,220,"E"))))))*(#REF!)*((O25/0.875)+(O25/0.875/25*5))),0)),2)</f>
        <v>0</v>
      </c>
      <c r="Q25" s="213"/>
      <c r="R25" s="204" t="n">
        <f aca="false">ROUND((IF(AND(H25&gt;0,Q25&gt;0),(((J25+L25+N25)/IF(F25=20,110,IF(F25=30,150,IF(F25=40,200,IF(F25=12,210,IF(F25=44,220,"E"))))))*(1+#REF!)*(Q25+(Q25/25*5))),0)),2)</f>
        <v>0</v>
      </c>
      <c r="S25" s="213"/>
      <c r="T25" s="204" t="n">
        <f aca="false">ROUND((IF(AND(H25&gt;0,S25&gt;0),(((J25+L25+N25)/IF(F25=20,110,IF(F25=30,150,IF(F25=40,200,IF(F25=12,210,IF(F25=44,220,"E"))))))*(1+#REF!)*(1+#REF!)*(S25+(S25/25*5))),0)),2)</f>
        <v>0</v>
      </c>
      <c r="U25" s="213"/>
      <c r="V25" s="204" t="n">
        <f aca="false">ROUND(IF(U25&gt;0,U25*((J25+L25+#REF!+P25+R25+T25)/IF(F25=20,110,IF(F25=30,150,IF(F25=40,200,IF(F25=12,210,IF(F25=44,220,"E")))))*2*IF(F25=20,4,IF(F25=30,6,IF(F25=40,8,IF(F25=12,12,IF(F25=44,8,"E")))))),0),2)</f>
        <v>0</v>
      </c>
      <c r="W25" s="213"/>
      <c r="X25" s="214"/>
      <c r="Y25" s="214"/>
      <c r="Z25" s="215" t="n">
        <f aca="false">V25+T25+R25+P25+N25+L25+J25+W25</f>
        <v>0</v>
      </c>
      <c r="AA25" s="215"/>
      <c r="AE25" s="162"/>
      <c r="AF25" s="164"/>
      <c r="AG25" s="162"/>
    </row>
    <row r="26" customFormat="false" ht="13.8" hidden="false" customHeight="false" outlineLevel="0" collapsed="false">
      <c r="C26" s="192"/>
      <c r="D26" s="208" t="str">
        <f aca="false">IF(C26=0," ",VLOOKUP(C26,#REF!,2,FALSE()))</f>
        <v> </v>
      </c>
      <c r="E26" s="209"/>
      <c r="F26" s="196"/>
      <c r="G26" s="196"/>
      <c r="H26" s="197"/>
      <c r="I26" s="198"/>
      <c r="J26" s="210" t="n">
        <f aca="false">G26*H26</f>
        <v>0</v>
      </c>
      <c r="K26" s="211"/>
      <c r="L26" s="201"/>
      <c r="M26" s="212"/>
      <c r="N26" s="210" t="n">
        <f aca="false">ROUND(IF(AND(H26&gt;0,M26="S"),J26*0.3,0),2)</f>
        <v>0</v>
      </c>
      <c r="O26" s="213"/>
      <c r="P26" s="204" t="n">
        <f aca="false">ROUND((IF(AND(H26&gt;0,O26&gt;0),(((J26+L26+N26)/IF(F26=20,110,IF(F26=30,150,IF(F26=40,200,IF(F26=12,210,IF(F26=44,220,"E"))))))*(#REF!)*((O26/0.875)+(O26/0.875/25*5))),0)),2)</f>
        <v>0</v>
      </c>
      <c r="Q26" s="213"/>
      <c r="R26" s="204" t="n">
        <f aca="false">ROUND((IF(AND(H26&gt;0,Q26&gt;0),(((J26+L26+N26)/IF(F26=20,110,IF(F26=30,150,IF(F26=40,200,IF(F26=12,210,IF(F26=44,220,"E"))))))*(1+#REF!)*(Q26+(Q26/25*5))),0)),2)</f>
        <v>0</v>
      </c>
      <c r="S26" s="213"/>
      <c r="T26" s="204" t="n">
        <f aca="false">ROUND((IF(AND(H26&gt;0,S26&gt;0),(((J26+L26+N26)/IF(F26=20,110,IF(F26=30,150,IF(F26=40,200,IF(F26=12,210,IF(F26=44,220,"E"))))))*(1+#REF!)*(1+#REF!)*(S26+(S26/25*5))),0)),2)</f>
        <v>0</v>
      </c>
      <c r="U26" s="213"/>
      <c r="V26" s="204" t="n">
        <f aca="false">ROUND(IF(U26&gt;0,U26*((J26+L26+#REF!+P26+R26+T26)/IF(F26=20,110,IF(F26=30,150,IF(F26=40,200,IF(F26=12,210,IF(F26=44,220,"E")))))*2*IF(F26=20,4,IF(F26=30,6,IF(F26=40,8,IF(F26=12,12,IF(F26=44,8,"E")))))),0),2)</f>
        <v>0</v>
      </c>
      <c r="W26" s="213"/>
      <c r="X26" s="214"/>
      <c r="Y26" s="214"/>
      <c r="Z26" s="215" t="n">
        <f aca="false">V26+T26+R26+P26+N26+L26+J26+W26</f>
        <v>0</v>
      </c>
      <c r="AA26" s="215"/>
      <c r="AE26" s="162"/>
      <c r="AF26" s="164"/>
      <c r="AG26" s="162"/>
    </row>
    <row r="27" customFormat="false" ht="13.8" hidden="false" customHeight="false" outlineLevel="0" collapsed="false">
      <c r="C27" s="192"/>
      <c r="D27" s="208" t="str">
        <f aca="false">IF(C27=0," ",VLOOKUP(C27,#REF!,2,FALSE()))</f>
        <v> </v>
      </c>
      <c r="E27" s="209"/>
      <c r="F27" s="196"/>
      <c r="G27" s="196"/>
      <c r="H27" s="197"/>
      <c r="I27" s="198"/>
      <c r="J27" s="210" t="n">
        <f aca="false">G27*H27</f>
        <v>0</v>
      </c>
      <c r="K27" s="211"/>
      <c r="L27" s="201"/>
      <c r="M27" s="212"/>
      <c r="N27" s="210" t="n">
        <f aca="false">ROUND(IF(AND(H27&gt;0,M27="S"),J27*0.3,0),2)</f>
        <v>0</v>
      </c>
      <c r="O27" s="213"/>
      <c r="P27" s="204" t="n">
        <f aca="false">ROUND((IF(AND(H27&gt;0,O27&gt;0),(((J27+L27+N27)/IF(F27=20,110,IF(F27=30,150,IF(F27=40,200,IF(F27=12,210,IF(F27=44,220,"E"))))))*(#REF!)*((O27/0.875)+(O27/0.875/25*5))),0)),2)</f>
        <v>0</v>
      </c>
      <c r="Q27" s="213"/>
      <c r="R27" s="204" t="n">
        <f aca="false">ROUND((IF(AND(H27&gt;0,Q27&gt;0),(((J27+L27+N27)/IF(F27=20,110,IF(F27=30,150,IF(F27=40,200,IF(F27=12,210,IF(F27=44,220,"E"))))))*(1+#REF!)*(Q27+(Q27/25*5))),0)),2)</f>
        <v>0</v>
      </c>
      <c r="S27" s="213"/>
      <c r="T27" s="204" t="n">
        <f aca="false">ROUND((IF(AND(H27&gt;0,S27&gt;0),(((J27+L27+N27)/IF(F27=20,110,IF(F27=30,150,IF(F27=40,200,IF(F27=12,210,IF(F27=44,220,"E"))))))*(1+#REF!)*(1+#REF!)*(S27+(S27/25*5))),0)),2)</f>
        <v>0</v>
      </c>
      <c r="U27" s="213"/>
      <c r="V27" s="204" t="n">
        <f aca="false">ROUND(IF(U27&gt;0,U27*((J27+L27+#REF!+P27+R27+T27)/IF(F27=20,110,IF(F27=30,150,IF(F27=40,200,IF(F27=12,210,IF(F27=44,220,"E")))))*2*IF(F27=20,4,IF(F27=30,6,IF(F27=40,8,IF(F27=12,12,IF(F27=44,8,"E")))))),0),2)</f>
        <v>0</v>
      </c>
      <c r="W27" s="213"/>
      <c r="X27" s="214"/>
      <c r="Y27" s="214"/>
      <c r="Z27" s="215" t="n">
        <f aca="false">V27+T27+R27+P27+N27+L27+J27+W27</f>
        <v>0</v>
      </c>
      <c r="AA27" s="215"/>
      <c r="AE27" s="162"/>
      <c r="AF27" s="164"/>
      <c r="AG27" s="162"/>
    </row>
    <row r="28" customFormat="false" ht="13.8" hidden="false" customHeight="false" outlineLevel="0" collapsed="false">
      <c r="C28" s="192"/>
      <c r="D28" s="208" t="str">
        <f aca="false">IF(C28=0," ",VLOOKUP(C28,#REF!,2,FALSE()))</f>
        <v> </v>
      </c>
      <c r="E28" s="209"/>
      <c r="F28" s="196"/>
      <c r="G28" s="196"/>
      <c r="H28" s="197"/>
      <c r="I28" s="198"/>
      <c r="J28" s="210" t="n">
        <f aca="false">G28*H28</f>
        <v>0</v>
      </c>
      <c r="K28" s="211"/>
      <c r="L28" s="201"/>
      <c r="M28" s="212"/>
      <c r="N28" s="210" t="n">
        <f aca="false">ROUND(IF(AND(H28&gt;0,M28="S"),J28*0.3,0),2)</f>
        <v>0</v>
      </c>
      <c r="O28" s="213"/>
      <c r="P28" s="204" t="n">
        <f aca="false">ROUND((IF(AND(H28&gt;0,O28&gt;0),(((J28+L28+N28)/IF(F28=20,110,IF(F28=30,150,IF(F28=40,200,IF(F28=12,210,IF(F28=44,220,"E"))))))*(#REF!)*((O28/0.875)+(O28/0.875/25*5))),0)),2)</f>
        <v>0</v>
      </c>
      <c r="Q28" s="213"/>
      <c r="R28" s="204" t="n">
        <f aca="false">ROUND((IF(AND(H28&gt;0,Q28&gt;0),(((J28+L28+N28)/IF(F28=20,110,IF(F28=30,150,IF(F28=40,200,IF(F28=12,210,IF(F28=44,220,"E"))))))*(1+#REF!)*(Q28+(Q28/25*5))),0)),2)</f>
        <v>0</v>
      </c>
      <c r="S28" s="213"/>
      <c r="T28" s="204" t="n">
        <f aca="false">ROUND((IF(AND(H28&gt;0,S28&gt;0),(((J28+L28+N28)/IF(F28=20,110,IF(F28=30,150,IF(F28=40,200,IF(F28=12,210,IF(F28=44,220,"E"))))))*(1+#REF!)*(1+#REF!)*(S28+(S28/25*5))),0)),2)</f>
        <v>0</v>
      </c>
      <c r="U28" s="213"/>
      <c r="V28" s="204" t="n">
        <f aca="false">ROUND(IF(U28&gt;0,U28*((J28+L28+#REF!+P28+R28+T28)/IF(F28=20,110,IF(F28=30,150,IF(F28=40,200,IF(F28=12,210,IF(F28=44,220,"E")))))*2*IF(F28=20,4,IF(F28=30,6,IF(F28=40,8,IF(F28=12,12,IF(F28=44,8,"E")))))),0),2)</f>
        <v>0</v>
      </c>
      <c r="W28" s="213"/>
      <c r="X28" s="214"/>
      <c r="Y28" s="214"/>
      <c r="Z28" s="215" t="n">
        <f aca="false">V28+T28+R28+P28+N28+L28+J28+W28</f>
        <v>0</v>
      </c>
      <c r="AA28" s="215"/>
      <c r="AE28" s="162"/>
      <c r="AF28" s="164"/>
      <c r="AG28" s="162"/>
    </row>
    <row r="29" customFormat="false" ht="13.8" hidden="false" customHeight="false" outlineLevel="0" collapsed="false">
      <c r="C29" s="216"/>
      <c r="D29" s="217" t="str">
        <f aca="false">IF(C29=0," ",VLOOKUP(C29,#REF!,2,FALSE()))</f>
        <v> </v>
      </c>
      <c r="E29" s="218"/>
      <c r="F29" s="219"/>
      <c r="G29" s="196"/>
      <c r="H29" s="220"/>
      <c r="I29" s="221"/>
      <c r="J29" s="222" t="n">
        <f aca="false">G29*H29</f>
        <v>0</v>
      </c>
      <c r="K29" s="211"/>
      <c r="L29" s="223"/>
      <c r="M29" s="224"/>
      <c r="N29" s="222" t="n">
        <f aca="false">ROUND(IF(AND(H29&gt;0,M29="S"),J29*0.3,0),2)</f>
        <v>0</v>
      </c>
      <c r="O29" s="225"/>
      <c r="P29" s="204" t="n">
        <f aca="false">ROUND((IF(AND(H29&gt;0,O29&gt;0),(((J29+L29+N29)/IF(F29=20,110,IF(F29=30,150,IF(F29=40,200,IF(F29=12,210,IF(F29=44,220,"E"))))))*(#REF!)*((O29/0.875)+(O29/0.875/25*5))),0)),2)</f>
        <v>0</v>
      </c>
      <c r="Q29" s="225"/>
      <c r="R29" s="226" t="n">
        <f aca="false">ROUND((IF(AND(H29&gt;0,Q29&gt;0),(((J29+L29+N29)/IF(F29=20,110,IF(F29=30,150,IF(F29=40,200,IF(F29=12,210,IF(F29=44,220,"E"))))))*(1+#REF!)*(Q29+(Q29/25*5))),0)),2)</f>
        <v>0</v>
      </c>
      <c r="S29" s="225"/>
      <c r="T29" s="226" t="n">
        <f aca="false">ROUND((IF(AND(H29&gt;0,S29&gt;0),(((J29+L29+N29)/IF(F29=20,110,IF(F29=30,150,IF(F29=40,200,IF(F29=12,210,IF(F29=44,220,"E"))))))*(1+#REF!)*(1+#REF!)*(S29+(S29/25*5))),0)),2)</f>
        <v>0</v>
      </c>
      <c r="U29" s="225"/>
      <c r="V29" s="226" t="n">
        <f aca="false">ROUND(IF(U29&gt;0,U29*((J29+L29+#REF!+P29+R29+T29)/IF(F29=20,110,IF(F29=30,150,IF(F29=40,200,IF(F29=12,210,IF(F29=44,220,"E")))))*2*IF(F29=20,4,IF(F29=30,6,IF(F29=40,8,IF(F29=12,12,IF(F29=44,8,"E")))))),0),2)</f>
        <v>0</v>
      </c>
      <c r="W29" s="225"/>
      <c r="X29" s="227"/>
      <c r="Y29" s="227"/>
      <c r="Z29" s="228" t="n">
        <f aca="false">V29+T29+R29+P29+N29+L29+J29+W29</f>
        <v>0</v>
      </c>
      <c r="AA29" s="228"/>
      <c r="AE29" s="162"/>
      <c r="AF29" s="164"/>
      <c r="AG29" s="162"/>
    </row>
    <row r="30" customFormat="false" ht="26.25" hidden="false" customHeight="true" outlineLevel="0" collapsed="false">
      <c r="C30" s="173" t="s">
        <v>240</v>
      </c>
      <c r="D30" s="173"/>
      <c r="E30" s="173"/>
      <c r="F30" s="173"/>
      <c r="G30" s="173"/>
      <c r="H30" s="173"/>
      <c r="I30" s="173"/>
      <c r="J30" s="229" t="n">
        <f aca="false">SUM(J6:J29)</f>
        <v>19500</v>
      </c>
      <c r="K30" s="230"/>
      <c r="L30" s="231" t="n">
        <f aca="false">SUM(L6:L29)</f>
        <v>0</v>
      </c>
      <c r="M30" s="232"/>
      <c r="N30" s="231" t="n">
        <f aca="false">SUM(N6:N29)</f>
        <v>0</v>
      </c>
      <c r="O30" s="233"/>
      <c r="P30" s="231" t="n">
        <f aca="false">SUM(P6:P29)</f>
        <v>0</v>
      </c>
      <c r="Q30" s="233"/>
      <c r="R30" s="231" t="n">
        <f aca="false">SUM(R6:R29)</f>
        <v>0</v>
      </c>
      <c r="S30" s="233"/>
      <c r="T30" s="231" t="n">
        <f aca="false">SUM(T6:T29)</f>
        <v>0</v>
      </c>
      <c r="U30" s="233"/>
      <c r="V30" s="231" t="n">
        <f aca="false">SUM(V6:V29)</f>
        <v>0</v>
      </c>
      <c r="W30" s="234" t="n">
        <f aca="false">SUM(W6:W29)</f>
        <v>0</v>
      </c>
      <c r="X30" s="235"/>
      <c r="Y30" s="235"/>
      <c r="Z30" s="236" t="n">
        <f aca="false">SUM(Z7:Z29)</f>
        <v>19500</v>
      </c>
      <c r="AA30" s="236"/>
      <c r="AE30" s="162"/>
      <c r="AF30" s="164"/>
      <c r="AG30" s="162"/>
    </row>
    <row r="31" customFormat="false" ht="104.25" hidden="false" customHeight="true" outlineLevel="0" collapsed="false">
      <c r="C31" s="237"/>
      <c r="D31" s="238" t="s">
        <v>241</v>
      </c>
      <c r="E31" s="238"/>
      <c r="F31" s="238"/>
      <c r="G31" s="238"/>
      <c r="H31" s="238"/>
      <c r="I31" s="237"/>
      <c r="J31" s="239"/>
      <c r="K31" s="240"/>
      <c r="L31" s="239"/>
      <c r="M31" s="239"/>
      <c r="N31" s="239"/>
      <c r="O31" s="241"/>
      <c r="P31" s="239"/>
      <c r="Q31" s="241"/>
      <c r="R31" s="239"/>
      <c r="S31" s="241"/>
      <c r="T31" s="239"/>
      <c r="U31" s="241"/>
      <c r="V31" s="239"/>
      <c r="W31" s="239"/>
      <c r="X31" s="242"/>
      <c r="Y31" s="242"/>
      <c r="Z31" s="242"/>
      <c r="AA31" s="242"/>
      <c r="AB31" s="243"/>
      <c r="AC31" s="243"/>
      <c r="AD31" s="243"/>
      <c r="AF31" s="243"/>
    </row>
    <row r="32" customFormat="false" ht="14.25" hidden="false" customHeight="false" outlineLevel="0" collapsed="false">
      <c r="G32" s="244" t="n">
        <f aca="false">SUM(G7:G29)</f>
        <v>8</v>
      </c>
    </row>
    <row r="33" customFormat="false" ht="15.75" hidden="false" customHeight="true" outlineLevel="0" collapsed="false">
      <c r="C33" s="173" t="s">
        <v>242</v>
      </c>
      <c r="D33" s="173"/>
      <c r="E33" s="173"/>
      <c r="F33" s="245" t="s">
        <v>243</v>
      </c>
      <c r="G33" s="245"/>
      <c r="H33" s="245"/>
      <c r="I33" s="175" t="s">
        <v>244</v>
      </c>
      <c r="J33" s="175" t="s">
        <v>245</v>
      </c>
      <c r="K33" s="175" t="s">
        <v>246</v>
      </c>
      <c r="L33" s="175"/>
      <c r="M33" s="246" t="s">
        <v>247</v>
      </c>
      <c r="N33" s="246"/>
      <c r="O33" s="246"/>
      <c r="P33" s="246"/>
      <c r="Q33" s="246"/>
      <c r="R33" s="246"/>
      <c r="S33" s="247" t="s">
        <v>248</v>
      </c>
      <c r="T33" s="247"/>
      <c r="U33" s="247"/>
      <c r="V33" s="247"/>
      <c r="W33" s="247"/>
      <c r="X33" s="247"/>
      <c r="Y33" s="247"/>
      <c r="Z33" s="175" t="s">
        <v>249</v>
      </c>
      <c r="AA33" s="248" t="s">
        <v>250</v>
      </c>
    </row>
    <row r="34" customFormat="false" ht="40.5" hidden="false" customHeight="true" outlineLevel="0" collapsed="false">
      <c r="C34" s="173"/>
      <c r="D34" s="173"/>
      <c r="E34" s="173"/>
      <c r="F34" s="249" t="s">
        <v>251</v>
      </c>
      <c r="G34" s="250" t="s">
        <v>251</v>
      </c>
      <c r="H34" s="250" t="s">
        <v>251</v>
      </c>
      <c r="I34" s="175"/>
      <c r="J34" s="175"/>
      <c r="K34" s="175"/>
      <c r="L34" s="175"/>
      <c r="M34" s="246"/>
      <c r="N34" s="246"/>
      <c r="O34" s="246"/>
      <c r="P34" s="246"/>
      <c r="Q34" s="246"/>
      <c r="R34" s="246"/>
      <c r="S34" s="247"/>
      <c r="T34" s="247"/>
      <c r="U34" s="247"/>
      <c r="V34" s="247"/>
      <c r="W34" s="247"/>
      <c r="X34" s="247"/>
      <c r="Y34" s="247"/>
      <c r="Z34" s="175"/>
      <c r="AA34" s="248"/>
    </row>
    <row r="35" customFormat="false" ht="15.75" hidden="false" customHeight="true" outlineLevel="0" collapsed="false">
      <c r="C35" s="251" t="s">
        <v>222</v>
      </c>
      <c r="D35" s="252" t="s">
        <v>223</v>
      </c>
      <c r="E35" s="252" t="s">
        <v>224</v>
      </c>
      <c r="F35" s="175" t="s">
        <v>252</v>
      </c>
      <c r="G35" s="175" t="s">
        <v>253</v>
      </c>
      <c r="H35" s="175" t="s">
        <v>254</v>
      </c>
      <c r="I35" s="175"/>
      <c r="J35" s="175"/>
      <c r="K35" s="175"/>
      <c r="L35" s="175"/>
      <c r="M35" s="253" t="s">
        <v>251</v>
      </c>
      <c r="N35" s="253" t="s">
        <v>251</v>
      </c>
      <c r="O35" s="253" t="s">
        <v>251</v>
      </c>
      <c r="P35" s="253" t="s">
        <v>251</v>
      </c>
      <c r="Q35" s="253" t="s">
        <v>251</v>
      </c>
      <c r="R35" s="254" t="s">
        <v>251</v>
      </c>
      <c r="S35" s="175" t="s">
        <v>255</v>
      </c>
      <c r="T35" s="175" t="s">
        <v>256</v>
      </c>
      <c r="U35" s="175" t="s">
        <v>257</v>
      </c>
      <c r="V35" s="175" t="s">
        <v>258</v>
      </c>
      <c r="W35" s="175" t="s">
        <v>259</v>
      </c>
      <c r="X35" s="175" t="s">
        <v>260</v>
      </c>
      <c r="Y35" s="175" t="s">
        <v>261</v>
      </c>
      <c r="Z35" s="175"/>
      <c r="AA35" s="248"/>
    </row>
    <row r="36" customFormat="false" ht="42.75" hidden="false" customHeight="true" outlineLevel="0" collapsed="false">
      <c r="C36" s="251"/>
      <c r="D36" s="252"/>
      <c r="E36" s="252"/>
      <c r="F36" s="175"/>
      <c r="G36" s="175"/>
      <c r="H36" s="175"/>
      <c r="I36" s="175"/>
      <c r="J36" s="175"/>
      <c r="K36" s="175"/>
      <c r="L36" s="175"/>
      <c r="M36" s="248" t="s">
        <v>262</v>
      </c>
      <c r="N36" s="248" t="s">
        <v>263</v>
      </c>
      <c r="O36" s="248" t="s">
        <v>264</v>
      </c>
      <c r="P36" s="248" t="s">
        <v>265</v>
      </c>
      <c r="Q36" s="248" t="s">
        <v>266</v>
      </c>
      <c r="R36" s="255" t="s">
        <v>267</v>
      </c>
      <c r="S36" s="175"/>
      <c r="T36" s="175"/>
      <c r="U36" s="175"/>
      <c r="V36" s="175"/>
      <c r="W36" s="175"/>
      <c r="X36" s="175"/>
      <c r="Y36" s="175"/>
      <c r="Z36" s="175"/>
      <c r="AA36" s="248"/>
    </row>
    <row r="37" customFormat="false" ht="27" hidden="false" customHeight="true" outlineLevel="0" collapsed="false">
      <c r="C37" s="256" t="n">
        <f aca="false">IF(C7=0," ",C7)</f>
        <v>410101</v>
      </c>
      <c r="D37" s="193" t="n">
        <f aca="false">IF(C7=0," ",D7)</f>
        <v>0</v>
      </c>
      <c r="E37" s="193" t="str">
        <f aca="false">IF(C7=0," ",IF(E7=0," ",E7))</f>
        <v>Coordenador pedagógico</v>
      </c>
      <c r="F37" s="257" t="n">
        <f aca="false">ROUND(IF(AND(J7&gt;0,F$34="S"),Z7/12,0),2)</f>
        <v>275</v>
      </c>
      <c r="G37" s="257" t="n">
        <f aca="false">ROUND(IF(AND(J7&gt;0,G$34="S"),Z7/12,0),2)</f>
        <v>275</v>
      </c>
      <c r="H37" s="258" t="n">
        <f aca="false">ROUND(IF(AND(J7&gt;0,H$34="S"),Z7/12/3,0),2)</f>
        <v>91.67</v>
      </c>
      <c r="I37" s="259" t="n">
        <f aca="false">SUM(F37:H37)</f>
        <v>641.67</v>
      </c>
      <c r="J37" s="260" t="n">
        <f aca="false">Z7+I37</f>
        <v>3941.67</v>
      </c>
      <c r="K37" s="261" t="n">
        <f aca="false">IF(J37=0,0,J37*I7)</f>
        <v>47300.04</v>
      </c>
      <c r="L37" s="261"/>
      <c r="M37" s="262"/>
      <c r="N37" s="263"/>
      <c r="O37" s="258"/>
      <c r="P37" s="257"/>
      <c r="Q37" s="258"/>
      <c r="R37" s="199"/>
      <c r="S37" s="201" t="n">
        <v>264</v>
      </c>
      <c r="T37" s="201" t="n">
        <f aca="false">0*G7</f>
        <v>0</v>
      </c>
      <c r="U37" s="201" t="n">
        <v>208.12</v>
      </c>
      <c r="V37" s="201" t="n">
        <f aca="false">0*G7</f>
        <v>0</v>
      </c>
      <c r="W37" s="201" t="n">
        <f aca="false">0*G7</f>
        <v>0</v>
      </c>
      <c r="X37" s="201" t="n">
        <f aca="false">0*G7</f>
        <v>0</v>
      </c>
      <c r="Y37" s="201" t="n">
        <f aca="false">0*G7</f>
        <v>0</v>
      </c>
      <c r="Z37" s="260"/>
      <c r="AA37" s="260"/>
      <c r="AF37" s="264"/>
    </row>
    <row r="38" customFormat="false" ht="13.8" hidden="false" customHeight="false" outlineLevel="0" collapsed="false">
      <c r="C38" s="265" t="n">
        <f aca="false">IF(C8=0," ",C8)</f>
        <v>410108</v>
      </c>
      <c r="D38" s="208" t="n">
        <f aca="false">IF(C8=0," ",D8)</f>
        <v>0</v>
      </c>
      <c r="E38" s="266" t="str">
        <f aca="false">IF(C8=0," ",IF(E8=0," ",E8))</f>
        <v>Auxiliar de Feira</v>
      </c>
      <c r="F38" s="263" t="n">
        <f aca="false">ROUND(IF(AND(J8&gt;0,F$34="S"),Z8/12,0),2)</f>
        <v>550</v>
      </c>
      <c r="G38" s="263" t="n">
        <f aca="false">ROUND(IF(AND(J8&gt;0,G$34="S"),Z8/12,0),2)</f>
        <v>550</v>
      </c>
      <c r="H38" s="201" t="n">
        <f aca="false">ROUND(IF(AND(J8&gt;0,H$34="S"),Z8/12/3,0),2)</f>
        <v>183.33</v>
      </c>
      <c r="I38" s="267" t="n">
        <f aca="false">SUM(F38:H38)</f>
        <v>1283.33</v>
      </c>
      <c r="J38" s="268" t="n">
        <f aca="false">Z8+I38</f>
        <v>7883.33</v>
      </c>
      <c r="K38" s="261" t="n">
        <f aca="false">IF(J38=0,0,J38*I8)</f>
        <v>94599.96</v>
      </c>
      <c r="L38" s="261"/>
      <c r="M38" s="262"/>
      <c r="N38" s="263"/>
      <c r="O38" s="201"/>
      <c r="P38" s="263"/>
      <c r="Q38" s="201"/>
      <c r="R38" s="210"/>
      <c r="S38" s="201" t="n">
        <v>1056</v>
      </c>
      <c r="T38" s="201" t="n">
        <f aca="false">0*G8</f>
        <v>0</v>
      </c>
      <c r="U38" s="201" t="n">
        <v>832.48</v>
      </c>
      <c r="V38" s="201" t="n">
        <f aca="false">0*G8</f>
        <v>0</v>
      </c>
      <c r="W38" s="201" t="n">
        <f aca="false">0*G8</f>
        <v>0</v>
      </c>
      <c r="X38" s="201" t="n">
        <f aca="false">0*G8</f>
        <v>0</v>
      </c>
      <c r="Y38" s="201" t="n">
        <f aca="false">0*G8</f>
        <v>0</v>
      </c>
      <c r="Z38" s="268"/>
      <c r="AA38" s="268"/>
      <c r="AF38" s="264"/>
    </row>
    <row r="39" customFormat="false" ht="13.8" hidden="false" customHeight="false" outlineLevel="0" collapsed="false">
      <c r="C39" s="265" t="n">
        <f aca="false">IF(C9=0," ",C9)</f>
        <v>410108</v>
      </c>
      <c r="D39" s="208" t="n">
        <f aca="false">IF(C9=0," ",D9)</f>
        <v>0</v>
      </c>
      <c r="E39" s="266" t="str">
        <f aca="false">IF(C9=0," ",IF(E9=0," ",E9))</f>
        <v>Auxiliar Administrativo</v>
      </c>
      <c r="F39" s="263" t="n">
        <f aca="false">ROUND(IF(AND(J9&gt;0,F$34="S"),Z9/12,0),2)</f>
        <v>366.67</v>
      </c>
      <c r="G39" s="263" t="n">
        <f aca="false">ROUND(IF(AND(J9&gt;0,G$34="S"),Z9/12,0),2)</f>
        <v>366.67</v>
      </c>
      <c r="H39" s="201" t="n">
        <f aca="false">ROUND(IF(AND(J9&gt;0,H$34="S"),Z9/12/3,0),2)</f>
        <v>122.22</v>
      </c>
      <c r="I39" s="267" t="n">
        <f aca="false">SUM(F39:H39)</f>
        <v>855.56</v>
      </c>
      <c r="J39" s="268" t="n">
        <f aca="false">Z9+I39</f>
        <v>5255.56</v>
      </c>
      <c r="K39" s="261" t="n">
        <f aca="false">IF(J39=0,0,J39*I9)</f>
        <v>63066.72</v>
      </c>
      <c r="L39" s="261"/>
      <c r="M39" s="262"/>
      <c r="N39" s="263"/>
      <c r="O39" s="201"/>
      <c r="P39" s="263"/>
      <c r="Q39" s="201"/>
      <c r="R39" s="210"/>
      <c r="S39" s="201" t="n">
        <v>2112</v>
      </c>
      <c r="T39" s="201" t="n">
        <f aca="false">0*G9</f>
        <v>0</v>
      </c>
      <c r="U39" s="201" t="n">
        <v>1664.96</v>
      </c>
      <c r="V39" s="201" t="n">
        <f aca="false">0*G9</f>
        <v>0</v>
      </c>
      <c r="W39" s="201" t="n">
        <f aca="false">0*G9</f>
        <v>0</v>
      </c>
      <c r="X39" s="201" t="n">
        <f aca="false">0*G9</f>
        <v>0</v>
      </c>
      <c r="Y39" s="201" t="n">
        <f aca="false">0*G9</f>
        <v>0</v>
      </c>
      <c r="Z39" s="268"/>
      <c r="AA39" s="268"/>
      <c r="AF39" s="264"/>
    </row>
    <row r="40" customFormat="false" ht="13.8" hidden="false" customHeight="false" outlineLevel="0" collapsed="false">
      <c r="C40" s="265" t="n">
        <f aca="false">IF(C10=0," ",C10)</f>
        <v>410108</v>
      </c>
      <c r="D40" s="208" t="n">
        <f aca="false">IF(C10=0," ",D10)</f>
        <v>0</v>
      </c>
      <c r="E40" s="266" t="str">
        <f aca="false">IF(C10=0," ",IF(E10=0," ",E10))</f>
        <v>Assistente Administrativo</v>
      </c>
      <c r="F40" s="263" t="n">
        <f aca="false">ROUND(IF(AND(J10&gt;0,F$34="S"),Z10/12,0),2)</f>
        <v>433.33</v>
      </c>
      <c r="G40" s="263" t="n">
        <f aca="false">ROUND(IF(AND(J10&gt;0,G$34="S"),Z10/12,0),2)</f>
        <v>433.33</v>
      </c>
      <c r="H40" s="201" t="n">
        <f aca="false">ROUND(IF(AND(J10&gt;0,H$34="S"),Z10/12/3,0),2)</f>
        <v>144.44</v>
      </c>
      <c r="I40" s="267" t="n">
        <f aca="false">SUM(F40:H40)</f>
        <v>1011.1</v>
      </c>
      <c r="J40" s="268" t="n">
        <f aca="false">Z10+I40</f>
        <v>6211.1</v>
      </c>
      <c r="K40" s="261" t="n">
        <f aca="false">IF(J40=0,0,J40*I10)</f>
        <v>74533.2</v>
      </c>
      <c r="L40" s="261"/>
      <c r="M40" s="262"/>
      <c r="N40" s="263"/>
      <c r="O40" s="201"/>
      <c r="P40" s="263"/>
      <c r="Q40" s="201"/>
      <c r="R40" s="210"/>
      <c r="S40" s="201" t="n">
        <v>264</v>
      </c>
      <c r="T40" s="201" t="n">
        <f aca="false">0*G10</f>
        <v>0</v>
      </c>
      <c r="U40" s="201" t="n">
        <v>208.12</v>
      </c>
      <c r="V40" s="201" t="n">
        <f aca="false">0*G10</f>
        <v>0</v>
      </c>
      <c r="W40" s="201" t="n">
        <f aca="false">0*G10</f>
        <v>0</v>
      </c>
      <c r="X40" s="201" t="n">
        <f aca="false">0*G10</f>
        <v>0</v>
      </c>
      <c r="Y40" s="201" t="n">
        <f aca="false">0*G10</f>
        <v>0</v>
      </c>
      <c r="Z40" s="268"/>
      <c r="AA40" s="268"/>
      <c r="AF40" s="264"/>
    </row>
    <row r="41" customFormat="false" ht="13.8" hidden="false" customHeight="false" outlineLevel="0" collapsed="false">
      <c r="C41" s="265" t="str">
        <f aca="false">IF(C11=0," ",C11)</f>
        <v> </v>
      </c>
      <c r="D41" s="208" t="str">
        <f aca="false">IF(C11=0," ",D11)</f>
        <v> </v>
      </c>
      <c r="E41" s="266" t="str">
        <f aca="false">IF(C11=0," ",IF(E11=0," ",E11))</f>
        <v> </v>
      </c>
      <c r="F41" s="263" t="n">
        <f aca="false">ROUND(IF(AND(J11&gt;0,F$34="S"),Z11/12,0),2)</f>
        <v>0</v>
      </c>
      <c r="G41" s="263" t="n">
        <f aca="false">ROUND(IF(AND(J11&gt;0,G$34="S"),Z11/12,0),2)</f>
        <v>0</v>
      </c>
      <c r="H41" s="201" t="n">
        <f aca="false">ROUND(IF(AND(J11&gt;0,H$34="S"),Z11/12/3,0),2)</f>
        <v>0</v>
      </c>
      <c r="I41" s="267" t="n">
        <f aca="false">SUM(F41:H41)</f>
        <v>0</v>
      </c>
      <c r="J41" s="268" t="n">
        <f aca="false">Z11+I41</f>
        <v>0</v>
      </c>
      <c r="K41" s="261" t="n">
        <f aca="false">IF(J41=0,0,J41*I11)</f>
        <v>0</v>
      </c>
      <c r="L41" s="261"/>
      <c r="M41" s="262" t="n">
        <f aca="false">ROUND(IF(AND($H11&gt;0,M$35="S"),$J41*#REF!,0),2)</f>
        <v>0</v>
      </c>
      <c r="N41" s="263" t="n">
        <f aca="false">ROUND(IF(AND($H11&gt;0,N$35="S"),$J41*#REF!*#REF!,0),2)</f>
        <v>0</v>
      </c>
      <c r="O41" s="201" t="n">
        <f aca="false">ROUND(IF(AND($H11&gt;0,O$35="S"),$J41*#REF!,0),2)</f>
        <v>0</v>
      </c>
      <c r="P41" s="263" t="n">
        <f aca="false">ROUND(IF(AND($H11&gt;0,P$35="S"),$J41*#REF!,0),2)</f>
        <v>0</v>
      </c>
      <c r="Q41" s="201" t="n">
        <f aca="false">ROUND(IF(AND($H11&gt;0,Q$35="S"),$J41*#REF!,0),2)</f>
        <v>0</v>
      </c>
      <c r="R41" s="210" t="n">
        <f aca="false">ROUND(IF(AND($H11&gt;0,R$35="S"),$J41*#REF!,0),2)</f>
        <v>0</v>
      </c>
      <c r="S41" s="201" t="n">
        <f aca="false">0*G11</f>
        <v>0</v>
      </c>
      <c r="T41" s="201" t="n">
        <f aca="false">0*G11</f>
        <v>0</v>
      </c>
      <c r="U41" s="201" t="n">
        <f aca="false">0*G11</f>
        <v>0</v>
      </c>
      <c r="V41" s="201" t="n">
        <f aca="false">0*G11</f>
        <v>0</v>
      </c>
      <c r="W41" s="201" t="n">
        <f aca="false">0*G11</f>
        <v>0</v>
      </c>
      <c r="X41" s="201" t="n">
        <f aca="false">0*G11</f>
        <v>0</v>
      </c>
      <c r="Y41" s="201" t="n">
        <f aca="false">0*G11</f>
        <v>0</v>
      </c>
      <c r="Z41" s="268"/>
      <c r="AA41" s="268"/>
      <c r="AF41" s="264"/>
    </row>
    <row r="42" customFormat="false" ht="13.8" hidden="false" customHeight="false" outlineLevel="0" collapsed="false">
      <c r="C42" s="265" t="str">
        <f aca="false">IF(C12=0," ",C12)</f>
        <v> </v>
      </c>
      <c r="D42" s="208" t="str">
        <f aca="false">IF(C12=0," ",D12)</f>
        <v> </v>
      </c>
      <c r="E42" s="266" t="str">
        <f aca="false">IF(C12=0," ",IF(E12=0," ",E12))</f>
        <v> </v>
      </c>
      <c r="F42" s="263" t="n">
        <f aca="false">ROUND(IF(AND(J12&gt;0,F$34="S"),Z12/12,0),2)</f>
        <v>0</v>
      </c>
      <c r="G42" s="263" t="n">
        <f aca="false">ROUND(IF(AND(J12&gt;0,G$34="S"),Z12/12,0),2)</f>
        <v>0</v>
      </c>
      <c r="H42" s="201" t="n">
        <f aca="false">ROUND(IF(AND(J12&gt;0,H$34="S"),Z12/12/3,0),2)</f>
        <v>0</v>
      </c>
      <c r="I42" s="267" t="n">
        <f aca="false">SUM(F42:H42)</f>
        <v>0</v>
      </c>
      <c r="J42" s="268" t="n">
        <f aca="false">Z12+I42</f>
        <v>0</v>
      </c>
      <c r="K42" s="261" t="n">
        <f aca="false">IF(J42=0,0,J42*I12)</f>
        <v>0</v>
      </c>
      <c r="L42" s="261"/>
      <c r="M42" s="262" t="n">
        <f aca="false">ROUND(IF(AND($H12&gt;0,M$35="S"),$J42*#REF!,0),2)</f>
        <v>0</v>
      </c>
      <c r="N42" s="263" t="n">
        <f aca="false">ROUND(IF(AND($H12&gt;0,N$35="S"),$J42*#REF!*#REF!,0),2)</f>
        <v>0</v>
      </c>
      <c r="O42" s="201" t="n">
        <f aca="false">ROUND(IF(AND($H12&gt;0,O$35="S"),$J42*#REF!,0),2)</f>
        <v>0</v>
      </c>
      <c r="P42" s="263" t="n">
        <f aca="false">ROUND(IF(AND($H12&gt;0,P$35="S"),$J42*#REF!,0),2)</f>
        <v>0</v>
      </c>
      <c r="Q42" s="201" t="n">
        <f aca="false">ROUND(IF(AND($H12&gt;0,Q$35="S"),$J42*#REF!,0),2)</f>
        <v>0</v>
      </c>
      <c r="R42" s="210" t="n">
        <f aca="false">ROUND(IF(AND($H12&gt;0,R$35="S"),$J42*#REF!,0),2)</f>
        <v>0</v>
      </c>
      <c r="S42" s="201" t="n">
        <f aca="false">0*G12</f>
        <v>0</v>
      </c>
      <c r="T42" s="201" t="n">
        <f aca="false">0*G12</f>
        <v>0</v>
      </c>
      <c r="U42" s="201" t="n">
        <f aca="false">0*G12</f>
        <v>0</v>
      </c>
      <c r="V42" s="201" t="n">
        <f aca="false">0*G12</f>
        <v>0</v>
      </c>
      <c r="W42" s="201" t="n">
        <f aca="false">0*G12</f>
        <v>0</v>
      </c>
      <c r="X42" s="201" t="n">
        <f aca="false">0*G12</f>
        <v>0</v>
      </c>
      <c r="Y42" s="201" t="n">
        <f aca="false">0*G12</f>
        <v>0</v>
      </c>
      <c r="Z42" s="268"/>
      <c r="AA42" s="268"/>
      <c r="AF42" s="264"/>
    </row>
    <row r="43" customFormat="false" ht="13.8" hidden="false" customHeight="false" outlineLevel="0" collapsed="false">
      <c r="C43" s="265" t="str">
        <f aca="false">IF(C13=0," ",C13)</f>
        <v> </v>
      </c>
      <c r="D43" s="208" t="str">
        <f aca="false">IF(C13=0," ",D13)</f>
        <v> </v>
      </c>
      <c r="E43" s="266" t="str">
        <f aca="false">IF(C13=0," ",IF(E13=0," ",E13))</f>
        <v> </v>
      </c>
      <c r="F43" s="263" t="n">
        <f aca="false">ROUND(IF(AND(J13&gt;0,F$34="S"),Z13/12,0),2)</f>
        <v>0</v>
      </c>
      <c r="G43" s="263" t="n">
        <f aca="false">ROUND(IF(AND(J13&gt;0,G$34="S"),Z13/12,0),2)</f>
        <v>0</v>
      </c>
      <c r="H43" s="201" t="n">
        <f aca="false">ROUND(IF(AND(J13&gt;0,H$34="S"),Z13/12/3,0),2)</f>
        <v>0</v>
      </c>
      <c r="I43" s="267" t="n">
        <f aca="false">SUM(F43:H43)</f>
        <v>0</v>
      </c>
      <c r="J43" s="268" t="n">
        <f aca="false">Z13+I43</f>
        <v>0</v>
      </c>
      <c r="K43" s="261" t="n">
        <f aca="false">IF(J43=0,0,J43*I13)</f>
        <v>0</v>
      </c>
      <c r="L43" s="261"/>
      <c r="M43" s="262" t="n">
        <f aca="false">ROUND(IF(AND($H13&gt;0,M$35="S"),$J43*#REF!,0),2)</f>
        <v>0</v>
      </c>
      <c r="N43" s="263" t="n">
        <f aca="false">ROUND(IF(AND($H13&gt;0,N$35="S"),$J43*#REF!*#REF!,0),2)</f>
        <v>0</v>
      </c>
      <c r="O43" s="201" t="n">
        <f aca="false">ROUND(IF(AND($H13&gt;0,O$35="S"),$J43*#REF!,0),2)</f>
        <v>0</v>
      </c>
      <c r="P43" s="263" t="n">
        <f aca="false">ROUND(IF(AND($H13&gt;0,P$35="S"),$J43*#REF!,0),2)</f>
        <v>0</v>
      </c>
      <c r="Q43" s="201" t="n">
        <f aca="false">ROUND(IF(AND($H13&gt;0,Q$35="S"),$J43*#REF!,0),2)</f>
        <v>0</v>
      </c>
      <c r="R43" s="210" t="n">
        <f aca="false">ROUND(IF(AND($H13&gt;0,R$35="S"),$J43*#REF!,0),2)</f>
        <v>0</v>
      </c>
      <c r="S43" s="201" t="n">
        <f aca="false">0*G13</f>
        <v>0</v>
      </c>
      <c r="T43" s="201" t="n">
        <f aca="false">0*G13</f>
        <v>0</v>
      </c>
      <c r="U43" s="201" t="n">
        <f aca="false">0*G13</f>
        <v>0</v>
      </c>
      <c r="V43" s="201" t="n">
        <f aca="false">0*G13</f>
        <v>0</v>
      </c>
      <c r="W43" s="201" t="n">
        <f aca="false">0*G13</f>
        <v>0</v>
      </c>
      <c r="X43" s="201" t="n">
        <f aca="false">0*G13</f>
        <v>0</v>
      </c>
      <c r="Y43" s="201" t="n">
        <f aca="false">0*G13</f>
        <v>0</v>
      </c>
      <c r="Z43" s="268"/>
      <c r="AA43" s="268"/>
      <c r="AF43" s="264"/>
    </row>
    <row r="44" customFormat="false" ht="13.8" hidden="false" customHeight="false" outlineLevel="0" collapsed="false">
      <c r="C44" s="265" t="str">
        <f aca="false">IF(C14=0," ",C14)</f>
        <v> </v>
      </c>
      <c r="D44" s="208" t="str">
        <f aca="false">IF(C14=0," ",D14)</f>
        <v> </v>
      </c>
      <c r="E44" s="266" t="str">
        <f aca="false">IF(C14=0," ",IF(E14=0," ",E14))</f>
        <v> </v>
      </c>
      <c r="F44" s="263" t="n">
        <f aca="false">ROUND(IF(AND(J14&gt;0,F$34="S"),Z14/12,0),2)</f>
        <v>0</v>
      </c>
      <c r="G44" s="263" t="n">
        <f aca="false">ROUND(IF(AND(J14&gt;0,G$34="S"),Z14/12,0),2)</f>
        <v>0</v>
      </c>
      <c r="H44" s="201" t="n">
        <f aca="false">ROUND(IF(AND(J14&gt;0,H$34="S"),Z14/12/3,0),2)</f>
        <v>0</v>
      </c>
      <c r="I44" s="267" t="n">
        <f aca="false">SUM(F44:H44)</f>
        <v>0</v>
      </c>
      <c r="J44" s="268" t="n">
        <f aca="false">Z14+I44</f>
        <v>0</v>
      </c>
      <c r="K44" s="261" t="n">
        <f aca="false">IF(J44=0,0,J44*I14)</f>
        <v>0</v>
      </c>
      <c r="L44" s="261"/>
      <c r="M44" s="262" t="n">
        <f aca="false">ROUND(IF(AND($H14&gt;0,M$35="S"),$J44*#REF!,0),2)</f>
        <v>0</v>
      </c>
      <c r="N44" s="263" t="n">
        <f aca="false">ROUND(IF(AND($H14&gt;0,N$35="S"),$J44*#REF!*#REF!,0),2)</f>
        <v>0</v>
      </c>
      <c r="O44" s="201" t="n">
        <f aca="false">ROUND(IF(AND($H14&gt;0,O$35="S"),$J44*#REF!,0),2)</f>
        <v>0</v>
      </c>
      <c r="P44" s="263" t="n">
        <f aca="false">ROUND(IF(AND($H14&gt;0,P$35="S"),$J44*#REF!,0),2)</f>
        <v>0</v>
      </c>
      <c r="Q44" s="201" t="n">
        <f aca="false">ROUND(IF(AND($H14&gt;0,Q$35="S"),$J44*#REF!,0),2)</f>
        <v>0</v>
      </c>
      <c r="R44" s="210" t="n">
        <f aca="false">ROUND(IF(AND($H14&gt;0,R$35="S"),$J44*#REF!,0),2)</f>
        <v>0</v>
      </c>
      <c r="S44" s="201" t="n">
        <f aca="false">0*G14</f>
        <v>0</v>
      </c>
      <c r="T44" s="201" t="n">
        <f aca="false">0*G14</f>
        <v>0</v>
      </c>
      <c r="U44" s="201" t="n">
        <f aca="false">0*G14</f>
        <v>0</v>
      </c>
      <c r="V44" s="201" t="n">
        <f aca="false">0*G14</f>
        <v>0</v>
      </c>
      <c r="W44" s="201" t="n">
        <f aca="false">0*G14</f>
        <v>0</v>
      </c>
      <c r="X44" s="201" t="n">
        <f aca="false">0*G14</f>
        <v>0</v>
      </c>
      <c r="Y44" s="201" t="n">
        <f aca="false">0*G14</f>
        <v>0</v>
      </c>
      <c r="Z44" s="268"/>
      <c r="AA44" s="268"/>
      <c r="AF44" s="264"/>
    </row>
    <row r="45" customFormat="false" ht="13.8" hidden="false" customHeight="false" outlineLevel="0" collapsed="false">
      <c r="C45" s="265" t="str">
        <f aca="false">IF(C15=0," ",C15)</f>
        <v> </v>
      </c>
      <c r="D45" s="208" t="str">
        <f aca="false">IF(C15=0," ",D15)</f>
        <v> </v>
      </c>
      <c r="E45" s="266" t="str">
        <f aca="false">IF(C15=0," ",IF(E15=0," ",E15))</f>
        <v> </v>
      </c>
      <c r="F45" s="263" t="n">
        <f aca="false">ROUND(IF(AND(J15&gt;0,F$34="S"),Z15/12,0),2)</f>
        <v>0</v>
      </c>
      <c r="G45" s="263" t="n">
        <f aca="false">ROUND(IF(AND(J15&gt;0,G$34="S"),Z15/12,0),2)</f>
        <v>0</v>
      </c>
      <c r="H45" s="201" t="n">
        <f aca="false">ROUND(IF(AND(J15&gt;0,H$34="S"),Z15/12/3,0),2)</f>
        <v>0</v>
      </c>
      <c r="I45" s="267" t="n">
        <f aca="false">SUM(F45:H45)</f>
        <v>0</v>
      </c>
      <c r="J45" s="268" t="n">
        <f aca="false">Z15+I45</f>
        <v>0</v>
      </c>
      <c r="K45" s="261" t="n">
        <f aca="false">IF(J45=0,0,J45*I15)</f>
        <v>0</v>
      </c>
      <c r="L45" s="261"/>
      <c r="M45" s="262" t="n">
        <f aca="false">ROUND(IF(AND($H15&gt;0,M$35="S"),$J45*#REF!,0),2)</f>
        <v>0</v>
      </c>
      <c r="N45" s="263" t="n">
        <f aca="false">ROUND(IF(AND($H15&gt;0,N$35="S"),$J45*#REF!*#REF!,0),2)</f>
        <v>0</v>
      </c>
      <c r="O45" s="201" t="n">
        <f aca="false">ROUND(IF(AND($H15&gt;0,O$35="S"),$J45*#REF!,0),2)</f>
        <v>0</v>
      </c>
      <c r="P45" s="263" t="n">
        <f aca="false">ROUND(IF(AND($H15&gt;0,P$35="S"),$J45*#REF!,0),2)</f>
        <v>0</v>
      </c>
      <c r="Q45" s="201" t="n">
        <f aca="false">ROUND(IF(AND($H15&gt;0,Q$35="S"),$J45*#REF!,0),2)</f>
        <v>0</v>
      </c>
      <c r="R45" s="210" t="n">
        <f aca="false">ROUND(IF(AND($H15&gt;0,R$35="S"),$J45*#REF!,0),2)</f>
        <v>0</v>
      </c>
      <c r="S45" s="201" t="n">
        <f aca="false">0*G15</f>
        <v>0</v>
      </c>
      <c r="T45" s="201" t="n">
        <f aca="false">0*G15</f>
        <v>0</v>
      </c>
      <c r="U45" s="201" t="n">
        <f aca="false">0*G15</f>
        <v>0</v>
      </c>
      <c r="V45" s="201" t="n">
        <f aca="false">0*G15</f>
        <v>0</v>
      </c>
      <c r="W45" s="201" t="n">
        <f aca="false">0*G15</f>
        <v>0</v>
      </c>
      <c r="X45" s="201" t="n">
        <f aca="false">0*G15</f>
        <v>0</v>
      </c>
      <c r="Y45" s="201" t="n">
        <f aca="false">0*G15</f>
        <v>0</v>
      </c>
      <c r="Z45" s="268"/>
      <c r="AA45" s="268"/>
      <c r="AF45" s="264"/>
    </row>
    <row r="46" customFormat="false" ht="13.8" hidden="false" customHeight="false" outlineLevel="0" collapsed="false">
      <c r="C46" s="265" t="str">
        <f aca="false">IF(C16=0," ",C16)</f>
        <v> </v>
      </c>
      <c r="D46" s="208" t="str">
        <f aca="false">IF(C16=0," ",D16)</f>
        <v> </v>
      </c>
      <c r="E46" s="266" t="str">
        <f aca="false">IF(C16=0," ",IF(E16=0," ",E16))</f>
        <v> </v>
      </c>
      <c r="F46" s="263" t="n">
        <f aca="false">ROUND(IF(AND(J16&gt;0,F$34="S"),Z16/12,0),2)</f>
        <v>0</v>
      </c>
      <c r="G46" s="263" t="n">
        <f aca="false">ROUND(IF(AND(J16&gt;0,G$34="S"),Z16/12,0),2)</f>
        <v>0</v>
      </c>
      <c r="H46" s="201" t="n">
        <f aca="false">ROUND(IF(AND(J16&gt;0,H$34="S"),Z16/12/3,0),2)</f>
        <v>0</v>
      </c>
      <c r="I46" s="267" t="n">
        <f aca="false">SUM(F46:H46)</f>
        <v>0</v>
      </c>
      <c r="J46" s="268" t="n">
        <f aca="false">Z16+I46</f>
        <v>0</v>
      </c>
      <c r="K46" s="261" t="n">
        <f aca="false">IF(J46=0,0,J46*I16)</f>
        <v>0</v>
      </c>
      <c r="L46" s="261"/>
      <c r="M46" s="262" t="n">
        <f aca="false">ROUND(IF(AND($H16&gt;0,M$35="S"),$J46*#REF!,0),2)</f>
        <v>0</v>
      </c>
      <c r="N46" s="263" t="n">
        <f aca="false">ROUND(IF(AND($H16&gt;0,N$35="S"),$J46*#REF!*#REF!,0),2)</f>
        <v>0</v>
      </c>
      <c r="O46" s="201" t="n">
        <f aca="false">ROUND(IF(AND($H16&gt;0,O$35="S"),$J46*#REF!,0),2)</f>
        <v>0</v>
      </c>
      <c r="P46" s="263" t="n">
        <f aca="false">ROUND(IF(AND($H16&gt;0,P$35="S"),$J46*#REF!,0),2)</f>
        <v>0</v>
      </c>
      <c r="Q46" s="201" t="n">
        <f aca="false">ROUND(IF(AND($H16&gt;0,Q$35="S"),$J46*#REF!,0),2)</f>
        <v>0</v>
      </c>
      <c r="R46" s="210" t="n">
        <f aca="false">ROUND(IF(AND($H16&gt;0,R$35="S"),$J46*#REF!,0),2)</f>
        <v>0</v>
      </c>
      <c r="S46" s="201" t="n">
        <f aca="false">0*G16</f>
        <v>0</v>
      </c>
      <c r="T46" s="201" t="n">
        <f aca="false">0*G16</f>
        <v>0</v>
      </c>
      <c r="U46" s="201" t="n">
        <f aca="false">0*G16</f>
        <v>0</v>
      </c>
      <c r="V46" s="201" t="n">
        <f aca="false">0*G16</f>
        <v>0</v>
      </c>
      <c r="W46" s="201" t="n">
        <f aca="false">0*G16</f>
        <v>0</v>
      </c>
      <c r="X46" s="201" t="n">
        <f aca="false">0*G16</f>
        <v>0</v>
      </c>
      <c r="Y46" s="201" t="n">
        <f aca="false">0*G16</f>
        <v>0</v>
      </c>
      <c r="Z46" s="268"/>
      <c r="AA46" s="268"/>
      <c r="AF46" s="264"/>
    </row>
    <row r="47" customFormat="false" ht="13.8" hidden="false" customHeight="false" outlineLevel="0" collapsed="false">
      <c r="C47" s="265" t="str">
        <f aca="false">IF(C17=0," ",C17)</f>
        <v> </v>
      </c>
      <c r="D47" s="208" t="str">
        <f aca="false">IF(C17=0," ",D17)</f>
        <v> </v>
      </c>
      <c r="E47" s="266" t="str">
        <f aca="false">IF(C17=0," ",IF(E17=0," ",E17))</f>
        <v> </v>
      </c>
      <c r="F47" s="263" t="n">
        <f aca="false">ROUND(IF(AND(J17&gt;0,F$34="S"),Z17/12,0),2)</f>
        <v>0</v>
      </c>
      <c r="G47" s="263" t="n">
        <f aca="false">ROUND(IF(AND(J17&gt;0,G$34="S"),Z17/12,0),2)</f>
        <v>0</v>
      </c>
      <c r="H47" s="201" t="n">
        <f aca="false">ROUND(IF(AND(J17&gt;0,H$34="S"),Z17/12/3,0),2)</f>
        <v>0</v>
      </c>
      <c r="I47" s="267" t="n">
        <f aca="false">SUM(F47:H47)</f>
        <v>0</v>
      </c>
      <c r="J47" s="268" t="n">
        <f aca="false">Z17+I47</f>
        <v>0</v>
      </c>
      <c r="K47" s="261" t="n">
        <f aca="false">IF(J47=0,0,J47*I17)</f>
        <v>0</v>
      </c>
      <c r="L47" s="261"/>
      <c r="M47" s="262" t="n">
        <f aca="false">ROUND(IF(AND($H17&gt;0,M$35="S"),$J47*#REF!,0),2)</f>
        <v>0</v>
      </c>
      <c r="N47" s="263" t="n">
        <f aca="false">ROUND(IF(AND($H17&gt;0,N$35="S"),$J47*#REF!*#REF!,0),2)</f>
        <v>0</v>
      </c>
      <c r="O47" s="201" t="n">
        <f aca="false">ROUND(IF(AND($H17&gt;0,O$35="S"),$J47*#REF!,0),2)</f>
        <v>0</v>
      </c>
      <c r="P47" s="263" t="n">
        <f aca="false">ROUND(IF(AND($H17&gt;0,P$35="S"),$J47*#REF!,0),2)</f>
        <v>0</v>
      </c>
      <c r="Q47" s="201" t="n">
        <f aca="false">ROUND(IF(AND($H17&gt;0,Q$35="S"),$J47*#REF!,0),2)</f>
        <v>0</v>
      </c>
      <c r="R47" s="210" t="n">
        <f aca="false">ROUND(IF(AND($H17&gt;0,R$35="S"),$J47*#REF!,0),2)</f>
        <v>0</v>
      </c>
      <c r="S47" s="201" t="n">
        <f aca="false">0*G17</f>
        <v>0</v>
      </c>
      <c r="T47" s="201" t="n">
        <f aca="false">0*G17</f>
        <v>0</v>
      </c>
      <c r="U47" s="201" t="n">
        <f aca="false">0*G17</f>
        <v>0</v>
      </c>
      <c r="V47" s="201" t="n">
        <f aca="false">0*G17</f>
        <v>0</v>
      </c>
      <c r="W47" s="201" t="n">
        <f aca="false">0*G17</f>
        <v>0</v>
      </c>
      <c r="X47" s="201" t="n">
        <f aca="false">0*G17</f>
        <v>0</v>
      </c>
      <c r="Y47" s="201" t="n">
        <f aca="false">0*G17</f>
        <v>0</v>
      </c>
      <c r="Z47" s="268"/>
      <c r="AA47" s="268"/>
      <c r="AF47" s="264"/>
    </row>
    <row r="48" customFormat="false" ht="13.8" hidden="false" customHeight="false" outlineLevel="0" collapsed="false">
      <c r="C48" s="265" t="str">
        <f aca="false">IF(C18=0," ",C18)</f>
        <v> </v>
      </c>
      <c r="D48" s="208" t="str">
        <f aca="false">IF(C18=0," ",D18)</f>
        <v> </v>
      </c>
      <c r="E48" s="266" t="str">
        <f aca="false">IF(C18=0," ",IF(E18=0," ",E18))</f>
        <v> </v>
      </c>
      <c r="F48" s="263" t="n">
        <f aca="false">ROUND(IF(AND(J18&gt;0,F$34="S"),Z18/12,0),2)</f>
        <v>0</v>
      </c>
      <c r="G48" s="263" t="n">
        <f aca="false">ROUND(IF(AND(J18&gt;0,G$34="S"),Z18/12,0),2)</f>
        <v>0</v>
      </c>
      <c r="H48" s="201" t="n">
        <f aca="false">ROUND(IF(AND(J18&gt;0,H$34="S"),Z18/12/3,0),2)</f>
        <v>0</v>
      </c>
      <c r="I48" s="267" t="n">
        <f aca="false">SUM(F48:H48)</f>
        <v>0</v>
      </c>
      <c r="J48" s="268" t="n">
        <f aca="false">Z18+I48</f>
        <v>0</v>
      </c>
      <c r="K48" s="261" t="n">
        <f aca="false">IF(J48=0,0,J48*I18)</f>
        <v>0</v>
      </c>
      <c r="L48" s="261"/>
      <c r="M48" s="262" t="n">
        <f aca="false">ROUND(IF(AND($H18&gt;0,M$35="S"),$J48*#REF!,0),2)</f>
        <v>0</v>
      </c>
      <c r="N48" s="263" t="n">
        <f aca="false">ROUND(IF(AND($H18&gt;0,N$35="S"),$J48*#REF!*#REF!,0),2)</f>
        <v>0</v>
      </c>
      <c r="O48" s="201" t="n">
        <f aca="false">ROUND(IF(AND($H18&gt;0,O$35="S"),$J48*#REF!,0),2)</f>
        <v>0</v>
      </c>
      <c r="P48" s="263" t="n">
        <f aca="false">ROUND(IF(AND($H18&gt;0,P$35="S"),$J48*#REF!,0),2)</f>
        <v>0</v>
      </c>
      <c r="Q48" s="201" t="n">
        <f aca="false">ROUND(IF(AND($H18&gt;0,Q$35="S"),$J48*#REF!,0),2)</f>
        <v>0</v>
      </c>
      <c r="R48" s="210" t="n">
        <f aca="false">ROUND(IF(AND($H18&gt;0,R$35="S"),$J48*#REF!,0),2)</f>
        <v>0</v>
      </c>
      <c r="S48" s="201" t="n">
        <f aca="false">0*G18</f>
        <v>0</v>
      </c>
      <c r="T48" s="201" t="n">
        <f aca="false">0*G18</f>
        <v>0</v>
      </c>
      <c r="U48" s="201" t="n">
        <f aca="false">0*G18</f>
        <v>0</v>
      </c>
      <c r="V48" s="201" t="n">
        <f aca="false">0*G18</f>
        <v>0</v>
      </c>
      <c r="W48" s="201" t="n">
        <f aca="false">0*G18</f>
        <v>0</v>
      </c>
      <c r="X48" s="201" t="n">
        <f aca="false">0*G18</f>
        <v>0</v>
      </c>
      <c r="Y48" s="201" t="n">
        <f aca="false">0*G18</f>
        <v>0</v>
      </c>
      <c r="Z48" s="268"/>
      <c r="AA48" s="268"/>
      <c r="AF48" s="264"/>
    </row>
    <row r="49" customFormat="false" ht="13.8" hidden="false" customHeight="false" outlineLevel="0" collapsed="false">
      <c r="C49" s="265" t="str">
        <f aca="false">IF(C19=0," ",C19)</f>
        <v> </v>
      </c>
      <c r="D49" s="208" t="str">
        <f aca="false">IF(C19=0," ",D19)</f>
        <v> </v>
      </c>
      <c r="E49" s="266" t="str">
        <f aca="false">IF(C19=0," ",IF(E19=0," ",E19))</f>
        <v> </v>
      </c>
      <c r="F49" s="263" t="n">
        <f aca="false">ROUND(IF(AND(J19&gt;0,F$34="S"),Z19/12,0),2)</f>
        <v>0</v>
      </c>
      <c r="G49" s="263" t="n">
        <f aca="false">ROUND(IF(AND(J19&gt;0,G$34="S"),Z19/12,0),2)</f>
        <v>0</v>
      </c>
      <c r="H49" s="201" t="n">
        <f aca="false">ROUND(IF(AND(J19&gt;0,H$34="S"),Z19/12/3,0),2)</f>
        <v>0</v>
      </c>
      <c r="I49" s="267" t="n">
        <f aca="false">SUM(F49:H49)</f>
        <v>0</v>
      </c>
      <c r="J49" s="268" t="n">
        <f aca="false">Z19+I49</f>
        <v>0</v>
      </c>
      <c r="K49" s="261" t="n">
        <f aca="false">IF(J49=0,0,J49*I19)</f>
        <v>0</v>
      </c>
      <c r="L49" s="261"/>
      <c r="M49" s="262" t="n">
        <f aca="false">ROUND(IF(AND($H19&gt;0,M$35="S"),$J49*#REF!,0),2)</f>
        <v>0</v>
      </c>
      <c r="N49" s="263" t="n">
        <f aca="false">ROUND(IF(AND($H19&gt;0,N$35="S"),$J49*#REF!*#REF!,0),2)</f>
        <v>0</v>
      </c>
      <c r="O49" s="201" t="n">
        <f aca="false">ROUND(IF(AND($H19&gt;0,O$35="S"),$J49*#REF!,0),2)</f>
        <v>0</v>
      </c>
      <c r="P49" s="263" t="n">
        <f aca="false">ROUND(IF(AND($H19&gt;0,P$35="S"),$J49*#REF!,0),2)</f>
        <v>0</v>
      </c>
      <c r="Q49" s="201" t="n">
        <f aca="false">ROUND(IF(AND($H19&gt;0,Q$35="S"),$J49*#REF!,0),2)</f>
        <v>0</v>
      </c>
      <c r="R49" s="210" t="n">
        <f aca="false">ROUND(IF(AND($H19&gt;0,R$35="S"),$J49*#REF!,0),2)</f>
        <v>0</v>
      </c>
      <c r="S49" s="201" t="n">
        <f aca="false">0*G19</f>
        <v>0</v>
      </c>
      <c r="T49" s="201" t="n">
        <f aca="false">0*G19</f>
        <v>0</v>
      </c>
      <c r="U49" s="201" t="n">
        <f aca="false">0*G19</f>
        <v>0</v>
      </c>
      <c r="V49" s="201" t="n">
        <f aca="false">0*G19</f>
        <v>0</v>
      </c>
      <c r="W49" s="201" t="n">
        <f aca="false">0*G19</f>
        <v>0</v>
      </c>
      <c r="X49" s="201" t="n">
        <f aca="false">0*G19</f>
        <v>0</v>
      </c>
      <c r="Y49" s="201" t="n">
        <f aca="false">0*G19</f>
        <v>0</v>
      </c>
      <c r="Z49" s="268"/>
      <c r="AA49" s="268"/>
      <c r="AF49" s="264"/>
    </row>
    <row r="50" customFormat="false" ht="13.8" hidden="false" customHeight="false" outlineLevel="0" collapsed="false">
      <c r="C50" s="265" t="str">
        <f aca="false">IF(C20=0," ",C20)</f>
        <v> </v>
      </c>
      <c r="D50" s="208" t="str">
        <f aca="false">IF(C20=0," ",D20)</f>
        <v> </v>
      </c>
      <c r="E50" s="266" t="str">
        <f aca="false">IF(C20=0," ",IF(E20=0," ",E20))</f>
        <v> </v>
      </c>
      <c r="F50" s="263" t="n">
        <f aca="false">ROUND(IF(AND(J20&gt;0,F$34="S"),Z20/12,0),2)</f>
        <v>0</v>
      </c>
      <c r="G50" s="263" t="n">
        <f aca="false">ROUND(IF(AND(J20&gt;0,G$34="S"),Z20/12,0),2)</f>
        <v>0</v>
      </c>
      <c r="H50" s="201" t="n">
        <f aca="false">ROUND(IF(AND(J20&gt;0,H$34="S"),Z20/12/3,0),2)</f>
        <v>0</v>
      </c>
      <c r="I50" s="267" t="n">
        <f aca="false">SUM(F50:H50)</f>
        <v>0</v>
      </c>
      <c r="J50" s="268" t="n">
        <f aca="false">Z20+I50</f>
        <v>0</v>
      </c>
      <c r="K50" s="261" t="n">
        <f aca="false">IF(J50=0,0,J50*I20)</f>
        <v>0</v>
      </c>
      <c r="L50" s="261"/>
      <c r="M50" s="262" t="n">
        <f aca="false">ROUND(IF(AND($H20&gt;0,M$35="S"),$J50*#REF!,0),2)</f>
        <v>0</v>
      </c>
      <c r="N50" s="263" t="n">
        <f aca="false">ROUND(IF(AND($H20&gt;0,N$35="S"),$J50*#REF!*#REF!,0),2)</f>
        <v>0</v>
      </c>
      <c r="O50" s="201" t="n">
        <f aca="false">ROUND(IF(AND($H20&gt;0,O$35="S"),$J50*#REF!,0),2)</f>
        <v>0</v>
      </c>
      <c r="P50" s="263" t="n">
        <f aca="false">ROUND(IF(AND($H20&gt;0,P$35="S"),$J50*#REF!,0),2)</f>
        <v>0</v>
      </c>
      <c r="Q50" s="201" t="n">
        <f aca="false">ROUND(IF(AND($H20&gt;0,Q$35="S"),$J50*#REF!,0),2)</f>
        <v>0</v>
      </c>
      <c r="R50" s="210" t="n">
        <f aca="false">ROUND(IF(AND($H20&gt;0,R$35="S"),$J50*#REF!,0),2)</f>
        <v>0</v>
      </c>
      <c r="S50" s="201" t="n">
        <f aca="false">0*G20</f>
        <v>0</v>
      </c>
      <c r="T50" s="201" t="n">
        <f aca="false">0*G20</f>
        <v>0</v>
      </c>
      <c r="U50" s="201" t="n">
        <f aca="false">0*G20</f>
        <v>0</v>
      </c>
      <c r="V50" s="201" t="n">
        <f aca="false">0*G20</f>
        <v>0</v>
      </c>
      <c r="W50" s="201" t="n">
        <f aca="false">0*G20</f>
        <v>0</v>
      </c>
      <c r="X50" s="201" t="n">
        <f aca="false">0*G20</f>
        <v>0</v>
      </c>
      <c r="Y50" s="201" t="n">
        <f aca="false">0*G20</f>
        <v>0</v>
      </c>
      <c r="Z50" s="268" t="n">
        <f aca="false">SUM(M50:Y50)</f>
        <v>0</v>
      </c>
      <c r="AA50" s="268" t="n">
        <f aca="false">IF(Z50=0,0,Z50*I20)</f>
        <v>0</v>
      </c>
      <c r="AF50" s="264"/>
    </row>
    <row r="51" customFormat="false" ht="13.8" hidden="false" customHeight="false" outlineLevel="0" collapsed="false">
      <c r="C51" s="265" t="str">
        <f aca="false">IF(C21=0," ",C21)</f>
        <v> </v>
      </c>
      <c r="D51" s="208" t="str">
        <f aca="false">IF(C21=0," ",D21)</f>
        <v> </v>
      </c>
      <c r="E51" s="266" t="str">
        <f aca="false">IF(C21=0," ",IF(E21=0," ",E21))</f>
        <v> </v>
      </c>
      <c r="F51" s="263" t="n">
        <f aca="false">ROUND(IF(AND(J21&gt;0,F$34="S"),Z21/12,0),2)</f>
        <v>0</v>
      </c>
      <c r="G51" s="263" t="n">
        <f aca="false">ROUND(IF(AND(J21&gt;0,G$34="S"),Z21/12,0),2)</f>
        <v>0</v>
      </c>
      <c r="H51" s="201" t="n">
        <f aca="false">ROUND(IF(AND(J21&gt;0,H$34="S"),Z21/12/3,0),2)</f>
        <v>0</v>
      </c>
      <c r="I51" s="267" t="n">
        <f aca="false">SUM(F51:H51)</f>
        <v>0</v>
      </c>
      <c r="J51" s="268" t="n">
        <f aca="false">Z21+I51</f>
        <v>0</v>
      </c>
      <c r="K51" s="261" t="n">
        <f aca="false">IF(J51=0,0,J51*I21)</f>
        <v>0</v>
      </c>
      <c r="L51" s="261"/>
      <c r="M51" s="262" t="n">
        <f aca="false">ROUND(IF(AND($H21&gt;0,M$35="S"),$J51*#REF!,0),2)</f>
        <v>0</v>
      </c>
      <c r="N51" s="263" t="n">
        <f aca="false">ROUND(IF(AND($H21&gt;0,N$35="S"),$J51*#REF!*#REF!,0),2)</f>
        <v>0</v>
      </c>
      <c r="O51" s="201" t="n">
        <f aca="false">ROUND(IF(AND($H21&gt;0,O$35="S"),$J51*#REF!,0),2)</f>
        <v>0</v>
      </c>
      <c r="P51" s="263" t="n">
        <f aca="false">ROUND(IF(AND($H21&gt;0,P$35="S"),$J51*#REF!,0),2)</f>
        <v>0</v>
      </c>
      <c r="Q51" s="201" t="n">
        <f aca="false">ROUND(IF(AND($H21&gt;0,Q$35="S"),$J51*#REF!,0),2)</f>
        <v>0</v>
      </c>
      <c r="R51" s="210" t="n">
        <f aca="false">ROUND(IF(AND($H21&gt;0,R$35="S"),$J51*#REF!,0),2)</f>
        <v>0</v>
      </c>
      <c r="S51" s="201" t="n">
        <f aca="false">0*G21</f>
        <v>0</v>
      </c>
      <c r="T51" s="201" t="n">
        <f aca="false">0*G21</f>
        <v>0</v>
      </c>
      <c r="U51" s="201" t="n">
        <f aca="false">0*G21</f>
        <v>0</v>
      </c>
      <c r="V51" s="201" t="n">
        <f aca="false">0*G21</f>
        <v>0</v>
      </c>
      <c r="W51" s="201" t="n">
        <f aca="false">0*G21</f>
        <v>0</v>
      </c>
      <c r="X51" s="201" t="n">
        <f aca="false">0*G21</f>
        <v>0</v>
      </c>
      <c r="Y51" s="201" t="n">
        <f aca="false">0*G21</f>
        <v>0</v>
      </c>
      <c r="Z51" s="268" t="n">
        <f aca="false">SUM(M51:Y51)</f>
        <v>0</v>
      </c>
      <c r="AA51" s="268" t="n">
        <f aca="false">IF(Z51=0,0,Z51*I21)</f>
        <v>0</v>
      </c>
      <c r="AF51" s="264"/>
    </row>
    <row r="52" customFormat="false" ht="13.8" hidden="false" customHeight="false" outlineLevel="0" collapsed="false">
      <c r="C52" s="265" t="str">
        <f aca="false">IF(C22=0," ",C22)</f>
        <v> </v>
      </c>
      <c r="D52" s="208" t="str">
        <f aca="false">IF(C22=0," ",D22)</f>
        <v> </v>
      </c>
      <c r="E52" s="266" t="str">
        <f aca="false">IF(C22=0," ",IF(E22=0," ",E22))</f>
        <v> </v>
      </c>
      <c r="F52" s="263" t="n">
        <f aca="false">ROUND(IF(AND(J22&gt;0,F$34="S"),Z22/12,0),2)</f>
        <v>0</v>
      </c>
      <c r="G52" s="263" t="n">
        <f aca="false">ROUND(IF(AND(J22&gt;0,G$34="S"),Z22/12,0),2)</f>
        <v>0</v>
      </c>
      <c r="H52" s="201" t="n">
        <f aca="false">ROUND(IF(AND(J22&gt;0,H$34="S"),Z22/12/3,0),2)</f>
        <v>0</v>
      </c>
      <c r="I52" s="267" t="n">
        <f aca="false">SUM(F52:H52)</f>
        <v>0</v>
      </c>
      <c r="J52" s="268" t="n">
        <f aca="false">Z22+I52</f>
        <v>0</v>
      </c>
      <c r="K52" s="261" t="n">
        <f aca="false">IF(J52=0,0,J52*I22)</f>
        <v>0</v>
      </c>
      <c r="L52" s="261"/>
      <c r="M52" s="262" t="n">
        <f aca="false">ROUND(IF(AND($H22&gt;0,M$35="S"),$J52*#REF!,0),2)</f>
        <v>0</v>
      </c>
      <c r="N52" s="263" t="n">
        <f aca="false">ROUND(IF(AND($H22&gt;0,N$35="S"),$J52*#REF!*#REF!,0),2)</f>
        <v>0</v>
      </c>
      <c r="O52" s="201" t="n">
        <f aca="false">ROUND(IF(AND($H22&gt;0,O$35="S"),$J52*#REF!,0),2)</f>
        <v>0</v>
      </c>
      <c r="P52" s="263" t="n">
        <f aca="false">ROUND(IF(AND($H22&gt;0,P$35="S"),$J52*#REF!,0),2)</f>
        <v>0</v>
      </c>
      <c r="Q52" s="201" t="n">
        <f aca="false">ROUND(IF(AND($H22&gt;0,Q$35="S"),$J52*#REF!,0),2)</f>
        <v>0</v>
      </c>
      <c r="R52" s="210" t="n">
        <f aca="false">ROUND(IF(AND($H22&gt;0,R$35="S"),$J52*#REF!,0),2)</f>
        <v>0</v>
      </c>
      <c r="S52" s="201" t="n">
        <f aca="false">0*G22</f>
        <v>0</v>
      </c>
      <c r="T52" s="201" t="n">
        <f aca="false">0*G22</f>
        <v>0</v>
      </c>
      <c r="U52" s="201" t="n">
        <f aca="false">0*G22</f>
        <v>0</v>
      </c>
      <c r="V52" s="201" t="n">
        <f aca="false">0*G22</f>
        <v>0</v>
      </c>
      <c r="W52" s="201" t="n">
        <f aca="false">0*G22</f>
        <v>0</v>
      </c>
      <c r="X52" s="201" t="n">
        <f aca="false">0*G22</f>
        <v>0</v>
      </c>
      <c r="Y52" s="201" t="n">
        <f aca="false">0*G22</f>
        <v>0</v>
      </c>
      <c r="Z52" s="268" t="n">
        <f aca="false">SUM(M52:Y52)</f>
        <v>0</v>
      </c>
      <c r="AA52" s="268" t="n">
        <f aca="false">IF(Z52=0,0,Z52*I22)</f>
        <v>0</v>
      </c>
      <c r="AF52" s="264"/>
    </row>
    <row r="53" customFormat="false" ht="13.8" hidden="false" customHeight="false" outlineLevel="0" collapsed="false">
      <c r="C53" s="265" t="str">
        <f aca="false">IF(C23=0," ",C23)</f>
        <v> </v>
      </c>
      <c r="D53" s="208" t="str">
        <f aca="false">IF(C23=0," ",D23)</f>
        <v> </v>
      </c>
      <c r="E53" s="266" t="str">
        <f aca="false">IF(C23=0," ",IF(E23=0," ",E23))</f>
        <v> </v>
      </c>
      <c r="F53" s="263" t="n">
        <f aca="false">ROUND(IF(AND(J23&gt;0,F$34="S"),Z23/12,0),2)</f>
        <v>0</v>
      </c>
      <c r="G53" s="263" t="n">
        <f aca="false">ROUND(IF(AND(J23&gt;0,G$34="S"),Z23/12,0),2)</f>
        <v>0</v>
      </c>
      <c r="H53" s="201" t="n">
        <f aca="false">ROUND(IF(AND(J23&gt;0,H$34="S"),Z23/12/3,0),2)</f>
        <v>0</v>
      </c>
      <c r="I53" s="267" t="n">
        <f aca="false">SUM(F53:H53)</f>
        <v>0</v>
      </c>
      <c r="J53" s="268" t="n">
        <f aca="false">Z23+I53</f>
        <v>0</v>
      </c>
      <c r="K53" s="261" t="n">
        <f aca="false">IF(J53=0,0,J53*I23)</f>
        <v>0</v>
      </c>
      <c r="L53" s="261"/>
      <c r="M53" s="262" t="n">
        <f aca="false">ROUND(IF(AND($H23&gt;0,M$35="S"),$J53*#REF!,0),2)</f>
        <v>0</v>
      </c>
      <c r="N53" s="263" t="n">
        <f aca="false">ROUND(IF(AND($H23&gt;0,N$35="S"),$J53*#REF!*#REF!,0),2)</f>
        <v>0</v>
      </c>
      <c r="O53" s="201" t="n">
        <f aca="false">ROUND(IF(AND($H23&gt;0,O$35="S"),$J53*#REF!,0),2)</f>
        <v>0</v>
      </c>
      <c r="P53" s="263" t="n">
        <f aca="false">ROUND(IF(AND($H23&gt;0,P$35="S"),$J53*#REF!,0),2)</f>
        <v>0</v>
      </c>
      <c r="Q53" s="201" t="n">
        <f aca="false">ROUND(IF(AND($H23&gt;0,Q$35="S"),$J53*#REF!,0),2)</f>
        <v>0</v>
      </c>
      <c r="R53" s="210" t="n">
        <f aca="false">ROUND(IF(AND($H23&gt;0,R$35="S"),$J53*#REF!,0),2)</f>
        <v>0</v>
      </c>
      <c r="S53" s="201" t="n">
        <f aca="false">0*G23</f>
        <v>0</v>
      </c>
      <c r="T53" s="201" t="n">
        <f aca="false">0*G23</f>
        <v>0</v>
      </c>
      <c r="U53" s="201" t="n">
        <f aca="false">0*G23</f>
        <v>0</v>
      </c>
      <c r="V53" s="201" t="n">
        <f aca="false">0*G23</f>
        <v>0</v>
      </c>
      <c r="W53" s="201" t="n">
        <f aca="false">0*G23</f>
        <v>0</v>
      </c>
      <c r="X53" s="201" t="n">
        <f aca="false">0*G23</f>
        <v>0</v>
      </c>
      <c r="Y53" s="201" t="n">
        <f aca="false">0*G23</f>
        <v>0</v>
      </c>
      <c r="Z53" s="268" t="n">
        <f aca="false">SUM(M53:Y53)</f>
        <v>0</v>
      </c>
      <c r="AA53" s="268" t="n">
        <f aca="false">IF(Z53=0,0,Z53*I23)</f>
        <v>0</v>
      </c>
      <c r="AF53" s="264"/>
    </row>
    <row r="54" customFormat="false" ht="13.8" hidden="false" customHeight="false" outlineLevel="0" collapsed="false">
      <c r="C54" s="265" t="str">
        <f aca="false">IF(C24=0," ",C24)</f>
        <v> </v>
      </c>
      <c r="D54" s="208" t="str">
        <f aca="false">IF(C24=0," ",D24)</f>
        <v> </v>
      </c>
      <c r="E54" s="266" t="str">
        <f aca="false">IF(C24=0," ",IF(E24=0," ",E24))</f>
        <v> </v>
      </c>
      <c r="F54" s="263" t="n">
        <f aca="false">ROUND(IF(AND(J24&gt;0,F$34="S"),Z24/12,0),2)</f>
        <v>0</v>
      </c>
      <c r="G54" s="263" t="n">
        <f aca="false">ROUND(IF(AND(J24&gt;0,G$34="S"),Z24/12,0),2)</f>
        <v>0</v>
      </c>
      <c r="H54" s="201" t="n">
        <f aca="false">ROUND(IF(AND(J24&gt;0,H$34="S"),Z24/12/3,0),2)</f>
        <v>0</v>
      </c>
      <c r="I54" s="267" t="n">
        <f aca="false">SUM(F54:H54)</f>
        <v>0</v>
      </c>
      <c r="J54" s="268" t="n">
        <f aca="false">Z24+I54</f>
        <v>0</v>
      </c>
      <c r="K54" s="261" t="n">
        <f aca="false">IF(J54=0,0,J54*I24)</f>
        <v>0</v>
      </c>
      <c r="L54" s="261"/>
      <c r="M54" s="262" t="n">
        <f aca="false">ROUND(IF(AND($H24&gt;0,M$35="S"),$J54*#REF!,0),2)</f>
        <v>0</v>
      </c>
      <c r="N54" s="263" t="n">
        <f aca="false">ROUND(IF(AND($H24&gt;0,N$35="S"),$J54*#REF!*#REF!,0),2)</f>
        <v>0</v>
      </c>
      <c r="O54" s="201" t="n">
        <f aca="false">ROUND(IF(AND($H24&gt;0,O$35="S"),$J54*#REF!,0),2)</f>
        <v>0</v>
      </c>
      <c r="P54" s="263" t="n">
        <f aca="false">ROUND(IF(AND($H24&gt;0,P$35="S"),$J54*#REF!,0),2)</f>
        <v>0</v>
      </c>
      <c r="Q54" s="201" t="n">
        <f aca="false">ROUND(IF(AND($H24&gt;0,Q$35="S"),$J54*#REF!,0),2)</f>
        <v>0</v>
      </c>
      <c r="R54" s="210" t="n">
        <f aca="false">ROUND(IF(AND($H24&gt;0,R$35="S"),$J54*#REF!,0),2)</f>
        <v>0</v>
      </c>
      <c r="S54" s="201" t="n">
        <f aca="false">0*G24</f>
        <v>0</v>
      </c>
      <c r="T54" s="201" t="n">
        <f aca="false">0*G24</f>
        <v>0</v>
      </c>
      <c r="U54" s="201" t="n">
        <f aca="false">0*G24</f>
        <v>0</v>
      </c>
      <c r="V54" s="201" t="n">
        <f aca="false">0*G24</f>
        <v>0</v>
      </c>
      <c r="W54" s="201" t="n">
        <f aca="false">0*G24</f>
        <v>0</v>
      </c>
      <c r="X54" s="201" t="n">
        <f aca="false">0*G24</f>
        <v>0</v>
      </c>
      <c r="Y54" s="201" t="n">
        <f aca="false">0*G24</f>
        <v>0</v>
      </c>
      <c r="Z54" s="268" t="n">
        <f aca="false">SUM(M54:Y54)</f>
        <v>0</v>
      </c>
      <c r="AA54" s="268" t="n">
        <f aca="false">IF(Z54=0,0,Z54*I24)</f>
        <v>0</v>
      </c>
      <c r="AF54" s="264"/>
    </row>
    <row r="55" customFormat="false" ht="13.8" hidden="false" customHeight="false" outlineLevel="0" collapsed="false">
      <c r="C55" s="265" t="str">
        <f aca="false">IF(C25=0," ",C25)</f>
        <v> </v>
      </c>
      <c r="D55" s="208" t="str">
        <f aca="false">IF(C25=0," ",D25)</f>
        <v> </v>
      </c>
      <c r="E55" s="266" t="str">
        <f aca="false">IF(C25=0," ",IF(E25=0," ",E25))</f>
        <v> </v>
      </c>
      <c r="F55" s="263" t="n">
        <f aca="false">ROUND(IF(AND(J25&gt;0,F$34="S"),Z25/12,0),2)</f>
        <v>0</v>
      </c>
      <c r="G55" s="263" t="n">
        <f aca="false">ROUND(IF(AND(J25&gt;0,G$34="S"),Z25/12,0),2)</f>
        <v>0</v>
      </c>
      <c r="H55" s="201" t="n">
        <f aca="false">ROUND(IF(AND(J25&gt;0,H$34="S"),Z25/12/3,0),2)</f>
        <v>0</v>
      </c>
      <c r="I55" s="267" t="n">
        <f aca="false">SUM(F55:H55)</f>
        <v>0</v>
      </c>
      <c r="J55" s="268" t="n">
        <f aca="false">Z25+I55</f>
        <v>0</v>
      </c>
      <c r="K55" s="261" t="n">
        <f aca="false">IF(Z25=0,0,Z25*I25)</f>
        <v>0</v>
      </c>
      <c r="L55" s="261"/>
      <c r="M55" s="262" t="n">
        <f aca="false">ROUND(IF(AND($H25&gt;0,M$35="S"),$J55*#REF!,0),2)</f>
        <v>0</v>
      </c>
      <c r="N55" s="263" t="n">
        <f aca="false">ROUND(IF(AND($H25&gt;0,N$35="S"),$J55*#REF!*#REF!,0),2)</f>
        <v>0</v>
      </c>
      <c r="O55" s="201" t="n">
        <f aca="false">ROUND(IF(AND($H25&gt;0,O$35="S"),$J55*#REF!,0),2)</f>
        <v>0</v>
      </c>
      <c r="P55" s="263" t="n">
        <f aca="false">ROUND(IF(AND($H25&gt;0,P$35="S"),$J55*#REF!,0),2)</f>
        <v>0</v>
      </c>
      <c r="Q55" s="201" t="n">
        <f aca="false">ROUND(IF(AND($H25&gt;0,Q$35="S"),$J55*#REF!,0),2)</f>
        <v>0</v>
      </c>
      <c r="R55" s="210" t="n">
        <f aca="false">ROUND(IF(AND($H25&gt;0,R$35="S"),$J55*#REF!,0),2)</f>
        <v>0</v>
      </c>
      <c r="S55" s="201" t="n">
        <f aca="false">0*G25</f>
        <v>0</v>
      </c>
      <c r="T55" s="201" t="n">
        <f aca="false">0*G25</f>
        <v>0</v>
      </c>
      <c r="U55" s="201" t="n">
        <f aca="false">0*G25</f>
        <v>0</v>
      </c>
      <c r="V55" s="201" t="n">
        <f aca="false">0*G25</f>
        <v>0</v>
      </c>
      <c r="W55" s="201" t="n">
        <f aca="false">0*G25</f>
        <v>0</v>
      </c>
      <c r="X55" s="201" t="n">
        <f aca="false">0*G25</f>
        <v>0</v>
      </c>
      <c r="Y55" s="201" t="n">
        <f aca="false">0*G25</f>
        <v>0</v>
      </c>
      <c r="Z55" s="268" t="n">
        <f aca="false">SUM(M55:Y55)</f>
        <v>0</v>
      </c>
      <c r="AA55" s="268" t="n">
        <f aca="false">IF(Z55=0,0,Z55*I25)</f>
        <v>0</v>
      </c>
      <c r="AF55" s="264"/>
    </row>
    <row r="56" customFormat="false" ht="13.8" hidden="false" customHeight="false" outlineLevel="0" collapsed="false">
      <c r="C56" s="265" t="str">
        <f aca="false">IF(C26=0," ",C26)</f>
        <v> </v>
      </c>
      <c r="D56" s="208" t="str">
        <f aca="false">IF(C26=0," ",D26)</f>
        <v> </v>
      </c>
      <c r="E56" s="266" t="str">
        <f aca="false">IF(C26=0," ",IF(E26=0," ",E26))</f>
        <v> </v>
      </c>
      <c r="F56" s="263" t="n">
        <f aca="false">ROUND(IF(AND(J26&gt;0,F$34="S"),Z26/12,0),2)</f>
        <v>0</v>
      </c>
      <c r="G56" s="263" t="n">
        <f aca="false">ROUND(IF(AND(J26&gt;0,G$34="S"),Z26/12,0),2)</f>
        <v>0</v>
      </c>
      <c r="H56" s="201" t="n">
        <f aca="false">ROUND(IF(AND(J26&gt;0,H$34="S"),Z26/12/3,0),2)</f>
        <v>0</v>
      </c>
      <c r="I56" s="267" t="n">
        <f aca="false">SUM(F56:H56)</f>
        <v>0</v>
      </c>
      <c r="J56" s="268" t="n">
        <f aca="false">Z26+I56</f>
        <v>0</v>
      </c>
      <c r="K56" s="261" t="n">
        <f aca="false">IF(Z26=0,0,Z26*I26)</f>
        <v>0</v>
      </c>
      <c r="L56" s="261"/>
      <c r="M56" s="262" t="n">
        <f aca="false">ROUND(IF(AND($H26&gt;0,M$35="S"),$J56*#REF!,0),2)</f>
        <v>0</v>
      </c>
      <c r="N56" s="263" t="n">
        <f aca="false">ROUND(IF(AND($H26&gt;0,N$35="S"),$J56*#REF!*#REF!,0),2)</f>
        <v>0</v>
      </c>
      <c r="O56" s="201" t="n">
        <f aca="false">ROUND(IF(AND($H26&gt;0,O$35="S"),$J56*#REF!,0),2)</f>
        <v>0</v>
      </c>
      <c r="P56" s="263" t="n">
        <f aca="false">ROUND(IF(AND($H26&gt;0,P$35="S"),$J56*#REF!,0),2)</f>
        <v>0</v>
      </c>
      <c r="Q56" s="201" t="n">
        <f aca="false">ROUND(IF(AND($H26&gt;0,Q$35="S"),$J56*#REF!,0),2)</f>
        <v>0</v>
      </c>
      <c r="R56" s="210" t="n">
        <f aca="false">ROUND(IF(AND($H26&gt;0,R$35="S"),$J56*#REF!,0),2)</f>
        <v>0</v>
      </c>
      <c r="S56" s="201" t="n">
        <f aca="false">0*G26</f>
        <v>0</v>
      </c>
      <c r="T56" s="201" t="n">
        <f aca="false">0*G26</f>
        <v>0</v>
      </c>
      <c r="U56" s="201" t="n">
        <f aca="false">0*G26</f>
        <v>0</v>
      </c>
      <c r="V56" s="201" t="n">
        <f aca="false">0*G26</f>
        <v>0</v>
      </c>
      <c r="W56" s="201" t="n">
        <f aca="false">0*G26</f>
        <v>0</v>
      </c>
      <c r="X56" s="201" t="n">
        <f aca="false">0*G26</f>
        <v>0</v>
      </c>
      <c r="Y56" s="201" t="n">
        <f aca="false">0*G26</f>
        <v>0</v>
      </c>
      <c r="Z56" s="268" t="n">
        <f aca="false">SUM(M56:Y56)</f>
        <v>0</v>
      </c>
      <c r="AA56" s="268" t="n">
        <f aca="false">IF(Z56=0,0,Z56*I26)</f>
        <v>0</v>
      </c>
    </row>
    <row r="57" customFormat="false" ht="13.8" hidden="false" customHeight="false" outlineLevel="0" collapsed="false">
      <c r="C57" s="265" t="str">
        <f aca="false">IF(C27=0," ",C27)</f>
        <v> </v>
      </c>
      <c r="D57" s="208" t="str">
        <f aca="false">IF(C27=0," ",D27)</f>
        <v> </v>
      </c>
      <c r="E57" s="266" t="str">
        <f aca="false">IF(C27=0," ",IF(E27=0," ",E27))</f>
        <v> </v>
      </c>
      <c r="F57" s="263" t="n">
        <f aca="false">ROUND(IF(AND(J27&gt;0,F$34="S"),Z27/12,0),2)</f>
        <v>0</v>
      </c>
      <c r="G57" s="263" t="n">
        <f aca="false">ROUND(IF(AND(J27&gt;0,G$34="S"),Z27/12,0),2)</f>
        <v>0</v>
      </c>
      <c r="H57" s="201" t="n">
        <f aca="false">ROUND(IF(AND(J27&gt;0,H$34="S"),Z27/12/3,0),2)</f>
        <v>0</v>
      </c>
      <c r="I57" s="267" t="n">
        <f aca="false">SUM(F57:H57)</f>
        <v>0</v>
      </c>
      <c r="J57" s="268" t="n">
        <f aca="false">Z27+I57</f>
        <v>0</v>
      </c>
      <c r="K57" s="261" t="n">
        <f aca="false">IF(Z27=0,0,Z27*I27)</f>
        <v>0</v>
      </c>
      <c r="L57" s="261"/>
      <c r="M57" s="262" t="n">
        <f aca="false">ROUND(IF(AND($H27&gt;0,M$35="S"),$J57*#REF!,0),2)</f>
        <v>0</v>
      </c>
      <c r="N57" s="263" t="n">
        <f aca="false">ROUND(IF(AND($H27&gt;0,N$35="S"),$J57*#REF!*#REF!,0),2)</f>
        <v>0</v>
      </c>
      <c r="O57" s="201" t="n">
        <f aca="false">ROUND(IF(AND($H27&gt;0,O$35="S"),$J57*#REF!,0),2)</f>
        <v>0</v>
      </c>
      <c r="P57" s="263" t="n">
        <f aca="false">ROUND(IF(AND($H27&gt;0,P$35="S"),$J57*#REF!,0),2)</f>
        <v>0</v>
      </c>
      <c r="Q57" s="201" t="n">
        <f aca="false">ROUND(IF(AND($H27&gt;0,Q$35="S"),$J57*#REF!,0),2)</f>
        <v>0</v>
      </c>
      <c r="R57" s="210" t="n">
        <f aca="false">ROUND(IF(AND($H27&gt;0,R$35="S"),$J57*#REF!,0),2)</f>
        <v>0</v>
      </c>
      <c r="S57" s="201" t="n">
        <f aca="false">0*G27</f>
        <v>0</v>
      </c>
      <c r="T57" s="201" t="n">
        <f aca="false">0*G27</f>
        <v>0</v>
      </c>
      <c r="U57" s="201" t="n">
        <f aca="false">0*G27</f>
        <v>0</v>
      </c>
      <c r="V57" s="201" t="n">
        <f aca="false">0*G27</f>
        <v>0</v>
      </c>
      <c r="W57" s="201" t="n">
        <f aca="false">0*G27</f>
        <v>0</v>
      </c>
      <c r="X57" s="201" t="n">
        <f aca="false">0*G27</f>
        <v>0</v>
      </c>
      <c r="Y57" s="201" t="n">
        <f aca="false">0*G27</f>
        <v>0</v>
      </c>
      <c r="Z57" s="268" t="n">
        <f aca="false">SUM(M57:Y57)</f>
        <v>0</v>
      </c>
      <c r="AA57" s="268" t="n">
        <f aca="false">IF(Z57=0,0,Z57*I27)</f>
        <v>0</v>
      </c>
    </row>
    <row r="58" customFormat="false" ht="13.8" hidden="false" customHeight="false" outlineLevel="0" collapsed="false">
      <c r="C58" s="265" t="str">
        <f aca="false">IF(C28=0," ",C28)</f>
        <v> </v>
      </c>
      <c r="D58" s="208" t="str">
        <f aca="false">IF(C28=0," ",D28)</f>
        <v> </v>
      </c>
      <c r="E58" s="266" t="str">
        <f aca="false">IF(C28=0," ",IF(E28=0," ",E28))</f>
        <v> </v>
      </c>
      <c r="F58" s="263" t="n">
        <f aca="false">ROUND(IF(AND(J28&gt;0,F$34="S"),Z28/12,0),2)</f>
        <v>0</v>
      </c>
      <c r="G58" s="263" t="n">
        <f aca="false">ROUND(IF(AND(J28&gt;0,G$34="S"),Z28/12,0),2)</f>
        <v>0</v>
      </c>
      <c r="H58" s="201" t="n">
        <f aca="false">ROUND(IF(AND(J28&gt;0,H$34="S"),Z28/12/3,0),2)</f>
        <v>0</v>
      </c>
      <c r="I58" s="267" t="n">
        <f aca="false">SUM(F58:H58)</f>
        <v>0</v>
      </c>
      <c r="J58" s="268" t="n">
        <f aca="false">Z28+I58</f>
        <v>0</v>
      </c>
      <c r="K58" s="261" t="n">
        <f aca="false">IF(Z28=0,0,Z28*I28)</f>
        <v>0</v>
      </c>
      <c r="L58" s="261"/>
      <c r="M58" s="262" t="n">
        <f aca="false">ROUND(IF(AND($H28&gt;0,M$35="S"),$J58*#REF!,0),2)</f>
        <v>0</v>
      </c>
      <c r="N58" s="263" t="n">
        <f aca="false">ROUND(IF(AND($H28&gt;0,N$35="S"),$J58*#REF!*#REF!,0),2)</f>
        <v>0</v>
      </c>
      <c r="O58" s="201" t="n">
        <f aca="false">ROUND(IF(AND($H28&gt;0,O$35="S"),$J58*#REF!,0),2)</f>
        <v>0</v>
      </c>
      <c r="P58" s="263" t="n">
        <f aca="false">ROUND(IF(AND($H28&gt;0,P$35="S"),$J58*#REF!,0),2)</f>
        <v>0</v>
      </c>
      <c r="Q58" s="201" t="n">
        <f aca="false">ROUND(IF(AND($H28&gt;0,Q$35="S"),$J58*#REF!,0),2)</f>
        <v>0</v>
      </c>
      <c r="R58" s="210" t="n">
        <f aca="false">ROUND(IF(AND($H28&gt;0,R$35="S"),$J58*#REF!,0),2)</f>
        <v>0</v>
      </c>
      <c r="S58" s="201" t="n">
        <f aca="false">0*G28</f>
        <v>0</v>
      </c>
      <c r="T58" s="201" t="n">
        <f aca="false">0*G28</f>
        <v>0</v>
      </c>
      <c r="U58" s="201" t="n">
        <f aca="false">0*G28</f>
        <v>0</v>
      </c>
      <c r="V58" s="201" t="n">
        <f aca="false">0*G28</f>
        <v>0</v>
      </c>
      <c r="W58" s="201" t="n">
        <f aca="false">0*G28</f>
        <v>0</v>
      </c>
      <c r="X58" s="201" t="n">
        <f aca="false">0*G28</f>
        <v>0</v>
      </c>
      <c r="Y58" s="201" t="n">
        <f aca="false">0*G28</f>
        <v>0</v>
      </c>
      <c r="Z58" s="268" t="n">
        <f aca="false">SUM(M58:Y58)</f>
        <v>0</v>
      </c>
      <c r="AA58" s="268" t="n">
        <f aca="false">IF(Z58=0,0,Z58*I28)</f>
        <v>0</v>
      </c>
      <c r="AF58" s="264"/>
    </row>
    <row r="59" customFormat="false" ht="30.75" hidden="false" customHeight="true" outlineLevel="0" collapsed="false">
      <c r="C59" s="269" t="str">
        <f aca="false">IF(C29=0," ",C29)</f>
        <v> </v>
      </c>
      <c r="D59" s="217" t="str">
        <f aca="false">IF(C29=0," ",D29)</f>
        <v> </v>
      </c>
      <c r="E59" s="270" t="str">
        <f aca="false">IF(C29=0," ",IF(E29=0," ",E29))</f>
        <v> </v>
      </c>
      <c r="F59" s="271" t="n">
        <f aca="false">ROUND(IF(AND(J29&gt;0,F$34="S"),Z29/12,0),2)</f>
        <v>0</v>
      </c>
      <c r="G59" s="271" t="n">
        <f aca="false">ROUND(IF(AND(J29&gt;0,G$34="S"),Z29/12,0),2)</f>
        <v>0</v>
      </c>
      <c r="H59" s="223" t="n">
        <f aca="false">ROUND(IF(AND(J29&gt;0,H$34="S"),Z29/12/3,0),2)</f>
        <v>0</v>
      </c>
      <c r="I59" s="272" t="n">
        <f aca="false">SUM(F59:H59)</f>
        <v>0</v>
      </c>
      <c r="J59" s="273" t="n">
        <f aca="false">Z29+I59</f>
        <v>0</v>
      </c>
      <c r="K59" s="274" t="n">
        <f aca="false">IF(Z29=0,0,Z29*I29)</f>
        <v>0</v>
      </c>
      <c r="L59" s="274"/>
      <c r="M59" s="275" t="n">
        <f aca="false">ROUND(IF(AND($H29&gt;0,M$35="S"),$J59*#REF!,0),2)</f>
        <v>0</v>
      </c>
      <c r="N59" s="271" t="n">
        <f aca="false">ROUND(IF(AND($H29&gt;0,N$35="S"),$J59*#REF!*#REF!,0),2)</f>
        <v>0</v>
      </c>
      <c r="O59" s="223" t="n">
        <f aca="false">ROUND(IF(AND($H29&gt;0,O$35="S"),$J59*#REF!,0),2)</f>
        <v>0</v>
      </c>
      <c r="P59" s="271" t="n">
        <f aca="false">ROUND(IF(AND($H29&gt;0,P$35="S"),$J59*#REF!,0),2)</f>
        <v>0</v>
      </c>
      <c r="Q59" s="223" t="n">
        <f aca="false">ROUND(IF(AND($H29&gt;0,Q$35="S"),$J59*#REF!,0),2)</f>
        <v>0</v>
      </c>
      <c r="R59" s="222" t="n">
        <f aca="false">ROUND(IF(AND($H29&gt;0,R$35="S"),$J59*#REF!,0),2)</f>
        <v>0</v>
      </c>
      <c r="S59" s="201" t="n">
        <f aca="false">0*G29</f>
        <v>0</v>
      </c>
      <c r="T59" s="201" t="n">
        <f aca="false">0*G29</f>
        <v>0</v>
      </c>
      <c r="U59" s="201" t="n">
        <f aca="false">0*G29</f>
        <v>0</v>
      </c>
      <c r="V59" s="201" t="n">
        <f aca="false">0*G29</f>
        <v>0</v>
      </c>
      <c r="W59" s="201" t="n">
        <f aca="false">0*G29</f>
        <v>0</v>
      </c>
      <c r="X59" s="201" t="n">
        <f aca="false">0*G29</f>
        <v>0</v>
      </c>
      <c r="Y59" s="201" t="n">
        <f aca="false">0*G29</f>
        <v>0</v>
      </c>
      <c r="Z59" s="273" t="n">
        <f aca="false">SUM(M59:Y59)</f>
        <v>0</v>
      </c>
      <c r="AA59" s="276" t="n">
        <f aca="false">IF(Z59=0,0,Z59*I29)</f>
        <v>0</v>
      </c>
    </row>
    <row r="60" customFormat="false" ht="30.75" hidden="false" customHeight="true" outlineLevel="0" collapsed="false">
      <c r="C60" s="173" t="s">
        <v>240</v>
      </c>
      <c r="D60" s="173"/>
      <c r="E60" s="173"/>
      <c r="F60" s="277" t="n">
        <f aca="false">SUM(F35:F59)</f>
        <v>1625</v>
      </c>
      <c r="G60" s="278" t="n">
        <f aca="false">SUM(G35:G59)</f>
        <v>1625</v>
      </c>
      <c r="H60" s="279" t="n">
        <f aca="false">SUM(H35:H59)</f>
        <v>541.66</v>
      </c>
      <c r="I60" s="235" t="n">
        <f aca="false">SUM(I33:I59)</f>
        <v>3791.66</v>
      </c>
      <c r="J60" s="280" t="n">
        <f aca="false">SUM(J33:J59)</f>
        <v>23291.66</v>
      </c>
      <c r="K60" s="236" t="n">
        <f aca="false">SUM(K33:K59)</f>
        <v>279499.92</v>
      </c>
      <c r="L60" s="236"/>
      <c r="M60" s="277" t="n">
        <f aca="false">SUM(M36:M59)</f>
        <v>0</v>
      </c>
      <c r="N60" s="278" t="n">
        <f aca="false">SUM(N36:N59)</f>
        <v>0</v>
      </c>
      <c r="O60" s="279" t="n">
        <f aca="false">SUM(O36:O59)</f>
        <v>0</v>
      </c>
      <c r="P60" s="278" t="n">
        <f aca="false">SUM(P36:P59)</f>
        <v>0</v>
      </c>
      <c r="Q60" s="279" t="n">
        <f aca="false">SUM(Q36:Q59)</f>
        <v>0</v>
      </c>
      <c r="R60" s="281" t="n">
        <f aca="false">SUM(R36:R59)</f>
        <v>0</v>
      </c>
      <c r="S60" s="277" t="n">
        <f aca="false">SUM(S36:S59)</f>
        <v>3696</v>
      </c>
      <c r="T60" s="278" t="n">
        <f aca="false">SUM(T36:T59)</f>
        <v>0</v>
      </c>
      <c r="U60" s="279" t="n">
        <f aca="false">SUM(U36:U59)</f>
        <v>2913.68</v>
      </c>
      <c r="V60" s="278" t="n">
        <f aca="false">SUM(V36:V59)</f>
        <v>0</v>
      </c>
      <c r="W60" s="279" t="n">
        <f aca="false">SUM(W36:W59)</f>
        <v>0</v>
      </c>
      <c r="X60" s="279" t="n">
        <f aca="false">SUM(X36:X59)</f>
        <v>0</v>
      </c>
      <c r="Y60" s="231" t="n">
        <f aca="false">SUM(Y36:Y59)</f>
        <v>0</v>
      </c>
      <c r="Z60" s="229" t="n">
        <f aca="false">SUM(Z33:Z59)</f>
        <v>0</v>
      </c>
      <c r="AA60" s="280" t="n">
        <f aca="false">SUM(AA33:AA59)</f>
        <v>0</v>
      </c>
    </row>
    <row r="62" customFormat="false" ht="13.8" hidden="false" customHeight="false" outlineLevel="0" collapsed="false">
      <c r="G62" s="282"/>
    </row>
    <row r="65" customFormat="false" ht="13.8" hidden="false" customHeight="false" outlineLevel="0" collapsed="false">
      <c r="P65" s="283"/>
    </row>
    <row r="66" customFormat="false" ht="13.8" hidden="false" customHeight="false" outlineLevel="0" collapsed="false">
      <c r="P66" s="283"/>
      <c r="R66" s="165"/>
      <c r="S66" s="165"/>
      <c r="AA66" s="164" t="s">
        <v>268</v>
      </c>
    </row>
    <row r="67" customFormat="false" ht="13.8" hidden="false" customHeight="false" outlineLevel="0" collapsed="false">
      <c r="T67" s="284"/>
    </row>
    <row r="68" customFormat="false" ht="13.8" hidden="false" customHeight="false" outlineLevel="0" collapsed="false">
      <c r="P68" s="285"/>
    </row>
    <row r="69" customFormat="false" ht="13.8" hidden="false" customHeight="false" outlineLevel="0" collapsed="false">
      <c r="P69" s="285"/>
    </row>
  </sheetData>
  <mergeCells count="111">
    <mergeCell ref="C1:Q1"/>
    <mergeCell ref="C4:J4"/>
    <mergeCell ref="K4:P4"/>
    <mergeCell ref="Q4:Y4"/>
    <mergeCell ref="Z4:AA6"/>
    <mergeCell ref="C5:J5"/>
    <mergeCell ref="K5:L5"/>
    <mergeCell ref="O5:P5"/>
    <mergeCell ref="Q5:R5"/>
    <mergeCell ref="S5:T5"/>
    <mergeCell ref="U5:V5"/>
    <mergeCell ref="W5:Y5"/>
    <mergeCell ref="X6:Y6"/>
    <mergeCell ref="X7:Y7"/>
    <mergeCell ref="Z7:AA7"/>
    <mergeCell ref="X8:Y8"/>
    <mergeCell ref="Z8:AA8"/>
    <mergeCell ref="X9:Y9"/>
    <mergeCell ref="Z9:AA9"/>
    <mergeCell ref="X10:Y10"/>
    <mergeCell ref="Z10:AA10"/>
    <mergeCell ref="X11:Y11"/>
    <mergeCell ref="Z11:AA11"/>
    <mergeCell ref="X12:Y12"/>
    <mergeCell ref="Z12:AA12"/>
    <mergeCell ref="X13:Y13"/>
    <mergeCell ref="Z13:AA13"/>
    <mergeCell ref="X14:Y14"/>
    <mergeCell ref="Z14:AA14"/>
    <mergeCell ref="X15:Y15"/>
    <mergeCell ref="Z15:AA15"/>
    <mergeCell ref="X16:Y16"/>
    <mergeCell ref="Z16:AA16"/>
    <mergeCell ref="X17:Y17"/>
    <mergeCell ref="Z17:AA17"/>
    <mergeCell ref="X18:Y18"/>
    <mergeCell ref="Z18:AA18"/>
    <mergeCell ref="X19:Y19"/>
    <mergeCell ref="Z19:AA19"/>
    <mergeCell ref="X20:Y20"/>
    <mergeCell ref="Z20:AA20"/>
    <mergeCell ref="X21:Y21"/>
    <mergeCell ref="Z21:AA21"/>
    <mergeCell ref="X22:Y22"/>
    <mergeCell ref="Z22:AA22"/>
    <mergeCell ref="X23:Y23"/>
    <mergeCell ref="Z23:AA23"/>
    <mergeCell ref="X24:Y24"/>
    <mergeCell ref="Z24:AA24"/>
    <mergeCell ref="X25:Y25"/>
    <mergeCell ref="Z25:AA25"/>
    <mergeCell ref="X26:Y26"/>
    <mergeCell ref="Z26:AA26"/>
    <mergeCell ref="X27:Y27"/>
    <mergeCell ref="Z27:AA27"/>
    <mergeCell ref="X28:Y28"/>
    <mergeCell ref="Z28:AA28"/>
    <mergeCell ref="X29:Y29"/>
    <mergeCell ref="Z29:AA29"/>
    <mergeCell ref="C30:I30"/>
    <mergeCell ref="X30:Y30"/>
    <mergeCell ref="Z30:AA30"/>
    <mergeCell ref="D31:H31"/>
    <mergeCell ref="C33:E34"/>
    <mergeCell ref="F33:H33"/>
    <mergeCell ref="I33:I36"/>
    <mergeCell ref="J33:J36"/>
    <mergeCell ref="K33:L36"/>
    <mergeCell ref="M33:R34"/>
    <mergeCell ref="S33:Y34"/>
    <mergeCell ref="Z33:Z36"/>
    <mergeCell ref="AA33:AA36"/>
    <mergeCell ref="C35:C36"/>
    <mergeCell ref="D35:D36"/>
    <mergeCell ref="E35:E36"/>
    <mergeCell ref="F35:F36"/>
    <mergeCell ref="G35:G36"/>
    <mergeCell ref="H35:H36"/>
    <mergeCell ref="S35:S36"/>
    <mergeCell ref="T35:T36"/>
    <mergeCell ref="U35:U36"/>
    <mergeCell ref="V35:V36"/>
    <mergeCell ref="W35:W36"/>
    <mergeCell ref="X35:X36"/>
    <mergeCell ref="Y35:Y36"/>
    <mergeCell ref="K37:L37"/>
    <mergeCell ref="K38:L38"/>
    <mergeCell ref="K39:L39"/>
    <mergeCell ref="K40:L40"/>
    <mergeCell ref="K41:L41"/>
    <mergeCell ref="K42:L42"/>
    <mergeCell ref="K43:L43"/>
    <mergeCell ref="K44:L44"/>
    <mergeCell ref="K45:L45"/>
    <mergeCell ref="K46:L46"/>
    <mergeCell ref="K47:L47"/>
    <mergeCell ref="K48:L48"/>
    <mergeCell ref="K49:L49"/>
    <mergeCell ref="K50:L50"/>
    <mergeCell ref="K51:L51"/>
    <mergeCell ref="K52:L52"/>
    <mergeCell ref="K53:L53"/>
    <mergeCell ref="K54:L54"/>
    <mergeCell ref="K55:L55"/>
    <mergeCell ref="K56:L56"/>
    <mergeCell ref="K57:L57"/>
    <mergeCell ref="K58:L58"/>
    <mergeCell ref="K59:L59"/>
    <mergeCell ref="C60:E60"/>
    <mergeCell ref="K60:L60"/>
    <mergeCell ref="R66:S66"/>
  </mergeCells>
  <conditionalFormatting sqref="F34:H34">
    <cfRule type="cellIs" priority="2" operator="equal" aboveAverage="0" equalAverage="0" bottom="0" percent="0" rank="0" text="" dxfId="0">
      <formula>"S"</formula>
    </cfRule>
    <cfRule type="cellIs" priority="3" operator="equal" aboveAverage="0" equalAverage="0" bottom="0" percent="0" rank="0" text="" dxfId="1">
      <formula>"N"</formula>
    </cfRule>
  </conditionalFormatting>
  <conditionalFormatting sqref="M35:Y35">
    <cfRule type="cellIs" priority="4" operator="equal" aboveAverage="0" equalAverage="0" bottom="0" percent="0" rank="0" text="" dxfId="2">
      <formula>"S"</formula>
    </cfRule>
    <cfRule type="cellIs" priority="5" operator="equal" aboveAverage="0" equalAverage="0" bottom="0" percent="0" rank="0" text="" dxfId="3">
      <formula>"N"</formula>
    </cfRule>
  </conditionalFormatting>
  <printOptions headings="false" gridLines="false" gridLinesSet="true" horizontalCentered="true" verticalCentered="true"/>
  <pageMargins left="0.25" right="0.25" top="0.75" bottom="0.75" header="0.511811023622047" footer="0.511811023622047"/>
  <pageSetup paperSize="9" scale="45" fitToWidth="1" fitToHeight="1" pageOrder="downThenOver" orientation="landscape" blackAndWhite="false" draft="false" cellComments="none" horizontalDpi="300" verticalDpi="300" copies="1"/>
  <headerFooter differentFirst="false" differentOddEven="false">
    <oddHeader/>
    <oddFooter/>
  </headerFooter>
  <rowBreaks count="1" manualBreakCount="1">
    <brk id="32" man="true" max="16383" min="0"/>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26"/>
  <sheetViews>
    <sheetView showFormulas="false" showGridLines="true" showRowColHeaders="true" showZeros="true" rightToLeft="false" tabSelected="false" showOutlineSymbols="true" defaultGridColor="true" view="pageBreakPreview" topLeftCell="A13" colorId="64" zoomScale="100" zoomScaleNormal="100" zoomScalePageLayoutView="100" workbookViewId="0">
      <selection pane="topLeft" activeCell="L6" activeCellId="0" sqref="L6"/>
    </sheetView>
  </sheetViews>
  <sheetFormatPr defaultColWidth="9.109375" defaultRowHeight="13.8" zeroHeight="false" outlineLevelRow="0" outlineLevelCol="0"/>
  <cols>
    <col collapsed="false" customWidth="false" hidden="false" outlineLevel="0" max="1" min="1" style="162" width="9.11"/>
    <col collapsed="false" customWidth="true" hidden="false" outlineLevel="0" max="2" min="2" style="162" width="50.11"/>
    <col collapsed="false" customWidth="true" hidden="false" outlineLevel="0" max="3" min="3" style="162" width="42.34"/>
    <col collapsed="false" customWidth="false" hidden="false" outlineLevel="0" max="4" min="4" style="162" width="9.11"/>
    <col collapsed="false" customWidth="true" hidden="false" outlineLevel="0" max="5" min="5" style="164" width="11.33"/>
    <col collapsed="false" customWidth="true" hidden="false" outlineLevel="0" max="6" min="6" style="164" width="12.67"/>
    <col collapsed="false" customWidth="false" hidden="false" outlineLevel="0" max="16380" min="11" style="162" width="9.11"/>
    <col collapsed="false" customWidth="true" hidden="false" outlineLevel="0" max="16384" min="16381" style="162" width="11.53"/>
  </cols>
  <sheetData>
    <row r="1" customFormat="false" ht="13.8" hidden="false" customHeight="false" outlineLevel="0" collapsed="false">
      <c r="A1" s="169"/>
    </row>
    <row r="2" customFormat="false" ht="13.8" hidden="false" customHeight="false" outlineLevel="0" collapsed="false">
      <c r="A2" s="169" t="s">
        <v>269</v>
      </c>
    </row>
    <row r="4" customFormat="false" ht="28.5" hidden="false" customHeight="false" outlineLevel="0" collapsed="false">
      <c r="A4" s="251" t="s">
        <v>222</v>
      </c>
      <c r="B4" s="247" t="s">
        <v>270</v>
      </c>
      <c r="C4" s="247" t="s">
        <v>224</v>
      </c>
      <c r="D4" s="175" t="s">
        <v>228</v>
      </c>
      <c r="E4" s="175" t="s">
        <v>271</v>
      </c>
      <c r="F4" s="175" t="s">
        <v>272</v>
      </c>
    </row>
    <row r="5" customFormat="false" ht="78" hidden="false" customHeight="true" outlineLevel="0" collapsed="false">
      <c r="A5" s="286" t="n">
        <v>430113</v>
      </c>
      <c r="B5" s="287" t="s">
        <v>273</v>
      </c>
      <c r="C5" s="288" t="s">
        <v>274</v>
      </c>
      <c r="D5" s="289" t="n">
        <v>12</v>
      </c>
      <c r="E5" s="290" t="n">
        <v>9000</v>
      </c>
      <c r="F5" s="291" t="n">
        <f aca="false">IF(A5=0,0,D5*E5)</f>
        <v>108000</v>
      </c>
    </row>
    <row r="6" customFormat="false" ht="42.75" hidden="false" customHeight="false" outlineLevel="0" collapsed="false">
      <c r="A6" s="292" t="n">
        <v>420201</v>
      </c>
      <c r="B6" s="287" t="s">
        <v>275</v>
      </c>
      <c r="C6" s="293" t="s">
        <v>276</v>
      </c>
      <c r="D6" s="294" t="n">
        <v>10</v>
      </c>
      <c r="E6" s="295" t="n">
        <v>10000</v>
      </c>
      <c r="F6" s="296" t="n">
        <f aca="false">IF(A6=0,0,D6*E6)</f>
        <v>100000</v>
      </c>
    </row>
    <row r="7" customFormat="false" ht="72" hidden="false" customHeight="false" outlineLevel="0" collapsed="false">
      <c r="A7" s="292" t="n">
        <v>430126</v>
      </c>
      <c r="B7" s="287" t="s">
        <v>277</v>
      </c>
      <c r="C7" s="293" t="s">
        <v>278</v>
      </c>
      <c r="D7" s="294" t="n">
        <v>10</v>
      </c>
      <c r="E7" s="295" t="n">
        <v>2000</v>
      </c>
      <c r="F7" s="296" t="n">
        <f aca="false">IF(A7=0,0,D7*E7)</f>
        <v>20000</v>
      </c>
    </row>
    <row r="8" customFormat="false" ht="13.8" hidden="false" customHeight="false" outlineLevel="0" collapsed="false">
      <c r="A8" s="292" t="n">
        <v>420107</v>
      </c>
      <c r="B8" s="287" t="s">
        <v>279</v>
      </c>
      <c r="C8" s="293" t="s">
        <v>280</v>
      </c>
      <c r="D8" s="294" t="n">
        <v>10</v>
      </c>
      <c r="E8" s="295" t="n">
        <v>2000</v>
      </c>
      <c r="F8" s="296" t="n">
        <f aca="false">IF(A8=0,0,D8*E8)</f>
        <v>20000</v>
      </c>
    </row>
    <row r="9" customFormat="false" ht="13.8" hidden="false" customHeight="false" outlineLevel="0" collapsed="false">
      <c r="A9" s="292" t="n">
        <v>430117</v>
      </c>
      <c r="B9" s="287" t="s">
        <v>281</v>
      </c>
      <c r="C9" s="293" t="s">
        <v>282</v>
      </c>
      <c r="D9" s="294" t="n">
        <v>1</v>
      </c>
      <c r="E9" s="295" t="n">
        <v>10000</v>
      </c>
      <c r="F9" s="296" t="n">
        <f aca="false">IF(A9=0,0,D9*E9)</f>
        <v>10000</v>
      </c>
    </row>
    <row r="10" customFormat="false" ht="57.45" hidden="false" customHeight="false" outlineLevel="0" collapsed="false">
      <c r="A10" s="292" t="n">
        <v>1</v>
      </c>
      <c r="B10" s="287" t="s">
        <v>283</v>
      </c>
      <c r="C10" s="293" t="s">
        <v>284</v>
      </c>
      <c r="D10" s="294" t="n">
        <v>12</v>
      </c>
      <c r="E10" s="295" t="n">
        <v>3000</v>
      </c>
      <c r="F10" s="296" t="n">
        <f aca="false">IF(A10=0,0,D10*E10)</f>
        <v>36000</v>
      </c>
    </row>
    <row r="11" customFormat="false" ht="57.45" hidden="false" customHeight="false" outlineLevel="0" collapsed="false">
      <c r="A11" s="292" t="n">
        <v>2</v>
      </c>
      <c r="B11" s="287" t="s">
        <v>285</v>
      </c>
      <c r="C11" s="293" t="s">
        <v>286</v>
      </c>
      <c r="D11" s="294" t="n">
        <v>2</v>
      </c>
      <c r="E11" s="295" t="n">
        <v>1000</v>
      </c>
      <c r="F11" s="296" t="n">
        <f aca="false">IF(A11=0,0,D11*E11)</f>
        <v>2000</v>
      </c>
    </row>
    <row r="12" customFormat="false" ht="42.75" hidden="false" customHeight="false" outlineLevel="0" collapsed="false">
      <c r="A12" s="292" t="n">
        <v>430112</v>
      </c>
      <c r="B12" s="287" t="s">
        <v>287</v>
      </c>
      <c r="C12" s="293" t="s">
        <v>288</v>
      </c>
      <c r="D12" s="294" t="n">
        <v>2</v>
      </c>
      <c r="E12" s="295" t="n">
        <v>7500</v>
      </c>
      <c r="F12" s="296" t="n">
        <f aca="false">IF(A12=0,0,D12*E12)</f>
        <v>15000</v>
      </c>
    </row>
    <row r="13" customFormat="false" ht="13.8" hidden="false" customHeight="false" outlineLevel="0" collapsed="false">
      <c r="A13" s="292" t="n">
        <v>420106</v>
      </c>
      <c r="B13" s="287" t="s">
        <v>289</v>
      </c>
      <c r="C13" s="293" t="s">
        <v>290</v>
      </c>
      <c r="D13" s="294" t="n">
        <v>11</v>
      </c>
      <c r="E13" s="295" t="n">
        <v>22000</v>
      </c>
      <c r="F13" s="296" t="n">
        <f aca="false">IF(A13=0,0,D13*E13)</f>
        <v>242000</v>
      </c>
    </row>
    <row r="14" customFormat="false" ht="13.8" hidden="false" customHeight="false" outlineLevel="0" collapsed="false">
      <c r="A14" s="292" t="n">
        <v>430103</v>
      </c>
      <c r="B14" s="287" t="s">
        <v>291</v>
      </c>
      <c r="C14" s="293" t="s">
        <v>292</v>
      </c>
      <c r="D14" s="294" t="n">
        <v>12</v>
      </c>
      <c r="E14" s="295" t="n">
        <v>150</v>
      </c>
      <c r="F14" s="296" t="n">
        <f aca="false">IF(A14=0,0,D14*E14)</f>
        <v>1800</v>
      </c>
    </row>
    <row r="15" customFormat="false" ht="23.85" hidden="false" customHeight="false" outlineLevel="0" collapsed="false">
      <c r="A15" s="292" t="n">
        <v>430202</v>
      </c>
      <c r="B15" s="287" t="s">
        <v>293</v>
      </c>
      <c r="C15" s="293" t="s">
        <v>294</v>
      </c>
      <c r="D15" s="294" t="n">
        <v>1</v>
      </c>
      <c r="E15" s="295" t="n">
        <v>6232.5</v>
      </c>
      <c r="F15" s="296" t="n">
        <f aca="false">IF(A15=0,0,D15*E15)</f>
        <v>6232.5</v>
      </c>
    </row>
    <row r="16" customFormat="false" ht="23.85" hidden="false" customHeight="false" outlineLevel="0" collapsed="false">
      <c r="A16" s="292" t="n">
        <v>430202</v>
      </c>
      <c r="B16" s="287" t="s">
        <v>295</v>
      </c>
      <c r="C16" s="293" t="s">
        <v>296</v>
      </c>
      <c r="D16" s="294" t="n">
        <v>2</v>
      </c>
      <c r="E16" s="295" t="n">
        <v>4000</v>
      </c>
      <c r="F16" s="296" t="n">
        <f aca="false">IF(A16=0,0,D16*E16)</f>
        <v>8000</v>
      </c>
    </row>
    <row r="17" customFormat="false" ht="42.75" hidden="false" customHeight="false" outlineLevel="0" collapsed="false">
      <c r="A17" s="292" t="n">
        <v>430120</v>
      </c>
      <c r="B17" s="287" t="s">
        <v>297</v>
      </c>
      <c r="C17" s="293" t="s">
        <v>298</v>
      </c>
      <c r="D17" s="294" t="n">
        <v>12</v>
      </c>
      <c r="E17" s="295" t="n">
        <v>500</v>
      </c>
      <c r="F17" s="296" t="n">
        <f aca="false">IF(A17=0,0,D17*E17)</f>
        <v>6000</v>
      </c>
    </row>
    <row r="18" customFormat="false" ht="13.8" hidden="false" customHeight="false" outlineLevel="0" collapsed="false">
      <c r="A18" s="292" t="n">
        <v>430115</v>
      </c>
      <c r="B18" s="287" t="s">
        <v>299</v>
      </c>
      <c r="C18" s="293" t="s">
        <v>300</v>
      </c>
      <c r="D18" s="294" t="n">
        <v>2</v>
      </c>
      <c r="E18" s="295" t="n">
        <v>600</v>
      </c>
      <c r="F18" s="296" t="n">
        <f aca="false">IF(A18=0,0,D18*E18)</f>
        <v>1200</v>
      </c>
    </row>
    <row r="19" customFormat="false" ht="13.8" hidden="false" customHeight="false" outlineLevel="0" collapsed="false">
      <c r="A19" s="292" t="n">
        <v>430105</v>
      </c>
      <c r="B19" s="287" t="s">
        <v>301</v>
      </c>
      <c r="C19" s="293" t="s">
        <v>302</v>
      </c>
      <c r="D19" s="294" t="n">
        <v>11</v>
      </c>
      <c r="E19" s="295" t="n">
        <v>6160</v>
      </c>
      <c r="F19" s="296" t="n">
        <f aca="false">IF(A19=0,0,D19*E19)</f>
        <v>67760</v>
      </c>
    </row>
    <row r="20" customFormat="false" ht="13.8" hidden="false" customHeight="false" outlineLevel="0" collapsed="false">
      <c r="A20" s="292" t="n">
        <v>430125</v>
      </c>
      <c r="B20" s="297" t="s">
        <v>303</v>
      </c>
      <c r="C20" s="293" t="s">
        <v>304</v>
      </c>
      <c r="D20" s="294" t="n">
        <v>12</v>
      </c>
      <c r="E20" s="295" t="n">
        <v>100</v>
      </c>
      <c r="F20" s="296" t="n">
        <f aca="false">IF(A20=0,0,D20*E20)</f>
        <v>1200</v>
      </c>
    </row>
    <row r="21" customFormat="false" ht="13.8" hidden="false" customHeight="false" outlineLevel="0" collapsed="false">
      <c r="A21" s="292" t="n">
        <v>430204</v>
      </c>
      <c r="B21" s="297" t="s">
        <v>305</v>
      </c>
      <c r="C21" s="293" t="s">
        <v>306</v>
      </c>
      <c r="D21" s="294" t="n">
        <v>1</v>
      </c>
      <c r="E21" s="295" t="n">
        <v>9560</v>
      </c>
      <c r="F21" s="296" t="n">
        <f aca="false">IF(A21=0,0,D21*E21)</f>
        <v>9560</v>
      </c>
    </row>
    <row r="22" customFormat="false" ht="13.8" hidden="false" customHeight="false" outlineLevel="0" collapsed="false">
      <c r="A22" s="292" t="n">
        <v>430201</v>
      </c>
      <c r="B22" s="297" t="s">
        <v>307</v>
      </c>
      <c r="C22" s="293" t="s">
        <v>308</v>
      </c>
      <c r="D22" s="294" t="n">
        <v>12</v>
      </c>
      <c r="E22" s="295" t="n">
        <v>2200</v>
      </c>
      <c r="F22" s="296" t="n">
        <f aca="false">IF(A22=0,0,D22*E22)</f>
        <v>26400</v>
      </c>
    </row>
    <row r="23" customFormat="false" ht="23.85" hidden="false" customHeight="false" outlineLevel="0" collapsed="false">
      <c r="A23" s="292" t="n">
        <v>420106</v>
      </c>
      <c r="B23" s="287" t="s">
        <v>309</v>
      </c>
      <c r="C23" s="293" t="s">
        <v>310</v>
      </c>
      <c r="D23" s="294" t="n">
        <v>1</v>
      </c>
      <c r="E23" s="295" t="n">
        <v>28000</v>
      </c>
      <c r="F23" s="296" t="n">
        <f aca="false">IF(A23=0,0,D23*E23)</f>
        <v>28000</v>
      </c>
    </row>
    <row r="24" customFormat="false" ht="23.85" hidden="false" customHeight="false" outlineLevel="0" collapsed="false">
      <c r="A24" s="292" t="n">
        <v>430120</v>
      </c>
      <c r="B24" s="297" t="s">
        <v>297</v>
      </c>
      <c r="C24" s="293" t="s">
        <v>311</v>
      </c>
      <c r="D24" s="294" t="n">
        <v>11</v>
      </c>
      <c r="E24" s="295" t="n">
        <v>2000</v>
      </c>
      <c r="F24" s="296" t="n">
        <f aca="false">IF(A24=0,0,D24*E24)</f>
        <v>22000</v>
      </c>
    </row>
    <row r="25" customFormat="false" ht="13.8" hidden="false" customHeight="false" outlineLevel="0" collapsed="false">
      <c r="A25" s="292" t="n">
        <v>430103</v>
      </c>
      <c r="B25" s="297" t="s">
        <v>312</v>
      </c>
      <c r="C25" s="293" t="s">
        <v>313</v>
      </c>
      <c r="D25" s="294" t="n">
        <v>12</v>
      </c>
      <c r="E25" s="295" t="n">
        <v>120</v>
      </c>
      <c r="F25" s="296" t="n">
        <f aca="false">IF(A25=0,0,D25*E25)</f>
        <v>1440</v>
      </c>
    </row>
    <row r="26" customFormat="false" ht="13.8" hidden="false" customHeight="false" outlineLevel="0" collapsed="false">
      <c r="A26" s="298" t="s">
        <v>240</v>
      </c>
      <c r="B26" s="298"/>
      <c r="C26" s="298"/>
      <c r="D26" s="298"/>
      <c r="E26" s="298"/>
      <c r="F26" s="299" t="n">
        <f aca="false">SUM(F4:F25)</f>
        <v>732592.5</v>
      </c>
    </row>
  </sheetData>
  <mergeCells count="1">
    <mergeCell ref="A26:E26"/>
  </mergeCells>
  <printOptions headings="false" gridLines="false" gridLinesSet="true" horizontalCentered="true" verticalCentered="false"/>
  <pageMargins left="0.25" right="0.25" top="0.75" bottom="0.75"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26"/>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I33" activeCellId="0" sqref="I33"/>
    </sheetView>
  </sheetViews>
  <sheetFormatPr defaultColWidth="9.109375" defaultRowHeight="13.8" zeroHeight="false" outlineLevelRow="0" outlineLevelCol="0"/>
  <cols>
    <col collapsed="false" customWidth="false" hidden="false" outlineLevel="0" max="1" min="1" style="162" width="9.11"/>
    <col collapsed="false" customWidth="true" hidden="false" outlineLevel="0" max="2" min="2" style="162" width="50.11"/>
    <col collapsed="false" customWidth="true" hidden="false" outlineLevel="0" max="3" min="3" style="162" width="42.34"/>
    <col collapsed="false" customWidth="false" hidden="false" outlineLevel="0" max="4" min="4" style="162" width="9.11"/>
    <col collapsed="false" customWidth="true" hidden="false" outlineLevel="0" max="5" min="5" style="164" width="11.33"/>
    <col collapsed="false" customWidth="true" hidden="false" outlineLevel="0" max="6" min="6" style="164" width="12.67"/>
    <col collapsed="false" customWidth="true" hidden="false" outlineLevel="0" max="7" min="7" style="162" width="12"/>
    <col collapsed="false" customWidth="false" hidden="false" outlineLevel="0" max="16380" min="12" style="162" width="9.11"/>
    <col collapsed="false" customWidth="true" hidden="false" outlineLevel="0" max="16384" min="16381" style="162" width="11.53"/>
  </cols>
  <sheetData>
    <row r="1" customFormat="false" ht="13.8" hidden="false" customHeight="false" outlineLevel="0" collapsed="false">
      <c r="A1" s="169" t="s">
        <v>314</v>
      </c>
    </row>
    <row r="3" customFormat="false" ht="28.5" hidden="false" customHeight="false" outlineLevel="0" collapsed="false">
      <c r="A3" s="251" t="s">
        <v>222</v>
      </c>
      <c r="B3" s="247" t="s">
        <v>270</v>
      </c>
      <c r="C3" s="247" t="s">
        <v>224</v>
      </c>
      <c r="D3" s="175" t="s">
        <v>228</v>
      </c>
      <c r="E3" s="175" t="s">
        <v>271</v>
      </c>
      <c r="F3" s="175" t="s">
        <v>272</v>
      </c>
    </row>
    <row r="4" customFormat="false" ht="42.75" hidden="false" customHeight="false" outlineLevel="0" collapsed="false">
      <c r="A4" s="286" t="n">
        <v>420103</v>
      </c>
      <c r="B4" s="300" t="s">
        <v>315</v>
      </c>
      <c r="C4" s="301" t="s">
        <v>316</v>
      </c>
      <c r="D4" s="289" t="n">
        <v>10</v>
      </c>
      <c r="E4" s="290" t="n">
        <v>11500</v>
      </c>
      <c r="F4" s="291" t="n">
        <f aca="false">E4*D4</f>
        <v>115000</v>
      </c>
    </row>
    <row r="5" customFormat="false" ht="57" hidden="false" customHeight="false" outlineLevel="0" collapsed="false">
      <c r="A5" s="292" t="n">
        <v>420104</v>
      </c>
      <c r="B5" s="302" t="s">
        <v>317</v>
      </c>
      <c r="C5" s="303" t="s">
        <v>318</v>
      </c>
      <c r="D5" s="294" t="n">
        <v>10</v>
      </c>
      <c r="E5" s="295" t="n">
        <v>2000</v>
      </c>
      <c r="F5" s="296" t="n">
        <f aca="false">IF(A5=0,0,D5*E5)</f>
        <v>20000</v>
      </c>
      <c r="G5" s="264"/>
    </row>
    <row r="6" customFormat="false" ht="23.85" hidden="false" customHeight="false" outlineLevel="0" collapsed="false">
      <c r="A6" s="292" t="n">
        <v>430202</v>
      </c>
      <c r="B6" s="302" t="s">
        <v>102</v>
      </c>
      <c r="C6" s="303" t="s">
        <v>319</v>
      </c>
      <c r="D6" s="294" t="n">
        <v>11</v>
      </c>
      <c r="E6" s="295" t="n">
        <v>1300</v>
      </c>
      <c r="F6" s="296" t="n">
        <f aca="false">IF(A6=0,0,D6*E6)</f>
        <v>14300</v>
      </c>
    </row>
    <row r="7" customFormat="false" ht="23.85" hidden="false" customHeight="false" outlineLevel="0" collapsed="false">
      <c r="A7" s="292" t="n">
        <v>430110</v>
      </c>
      <c r="B7" s="302" t="s">
        <v>320</v>
      </c>
      <c r="C7" s="303" t="s">
        <v>321</v>
      </c>
      <c r="D7" s="294" t="n">
        <v>11</v>
      </c>
      <c r="E7" s="295" t="n">
        <v>800</v>
      </c>
      <c r="F7" s="296" t="n">
        <f aca="false">IF(A7=0,0,D7*E7)</f>
        <v>8800</v>
      </c>
    </row>
    <row r="8" customFormat="false" ht="13.8" hidden="false" customHeight="false" outlineLevel="0" collapsed="false">
      <c r="A8" s="292"/>
      <c r="B8" s="304"/>
      <c r="C8" s="305"/>
      <c r="D8" s="294"/>
      <c r="E8" s="295"/>
      <c r="F8" s="296"/>
    </row>
    <row r="9" customFormat="false" ht="13.8" hidden="false" customHeight="false" outlineLevel="0" collapsed="false">
      <c r="A9" s="292"/>
      <c r="B9" s="306" t="str">
        <f aca="false">IF(A9=0," ",VLOOKUP(A9,#REF!,2,FALSE()))</f>
        <v> </v>
      </c>
      <c r="C9" s="294"/>
      <c r="D9" s="294"/>
      <c r="E9" s="295"/>
      <c r="F9" s="296" t="n">
        <f aca="false">IF(A9=0,0,D9*E9)</f>
        <v>0</v>
      </c>
    </row>
    <row r="10" customFormat="false" ht="13.8" hidden="false" customHeight="false" outlineLevel="0" collapsed="false">
      <c r="A10" s="292"/>
      <c r="B10" s="306" t="str">
        <f aca="false">IF(A10=0," ",VLOOKUP(A10,#REF!,2,FALSE()))</f>
        <v> </v>
      </c>
      <c r="C10" s="294"/>
      <c r="D10" s="294"/>
      <c r="E10" s="295"/>
      <c r="F10" s="296" t="n">
        <f aca="false">IF(A10=0,0,D10*E10)</f>
        <v>0</v>
      </c>
    </row>
    <row r="11" customFormat="false" ht="13.8" hidden="true" customHeight="false" outlineLevel="0" collapsed="false">
      <c r="A11" s="292"/>
      <c r="B11" s="306" t="str">
        <f aca="false">IF(A11=0," ",VLOOKUP(A11,#REF!,2,FALSE()))</f>
        <v> </v>
      </c>
      <c r="C11" s="294"/>
      <c r="D11" s="294"/>
      <c r="E11" s="295"/>
      <c r="F11" s="296" t="n">
        <f aca="false">IF(A11=0,0,D11*E11)</f>
        <v>0</v>
      </c>
    </row>
    <row r="12" customFormat="false" ht="13.8" hidden="true" customHeight="false" outlineLevel="0" collapsed="false">
      <c r="A12" s="292"/>
      <c r="B12" s="306" t="str">
        <f aca="false">IF(A12=0," ",VLOOKUP(A12,#REF!,2,FALSE()))</f>
        <v> </v>
      </c>
      <c r="C12" s="294"/>
      <c r="D12" s="294"/>
      <c r="E12" s="295"/>
      <c r="F12" s="296" t="n">
        <f aca="false">IF(A12=0,0,D12*E12)</f>
        <v>0</v>
      </c>
    </row>
    <row r="13" customFormat="false" ht="13.8" hidden="false" customHeight="false" outlineLevel="0" collapsed="false">
      <c r="A13" s="292"/>
      <c r="B13" s="306" t="str">
        <f aca="false">IF(A13=0," ",VLOOKUP(A13,#REF!,2,FALSE()))</f>
        <v> </v>
      </c>
      <c r="C13" s="294"/>
      <c r="D13" s="294"/>
      <c r="E13" s="295"/>
      <c r="F13" s="296" t="n">
        <f aca="false">IF(A13=0,0,D13*E13)</f>
        <v>0</v>
      </c>
    </row>
    <row r="14" customFormat="false" ht="13.8" hidden="true" customHeight="false" outlineLevel="0" collapsed="false">
      <c r="A14" s="292"/>
      <c r="B14" s="306" t="str">
        <f aca="false">IF(A14=0," ",VLOOKUP(A14,#REF!,2,FALSE()))</f>
        <v> </v>
      </c>
      <c r="C14" s="294"/>
      <c r="D14" s="294"/>
      <c r="E14" s="295"/>
      <c r="F14" s="296" t="n">
        <f aca="false">IF(A14=0,0,D14*E14)</f>
        <v>0</v>
      </c>
    </row>
    <row r="15" customFormat="false" ht="13.8" hidden="false" customHeight="false" outlineLevel="0" collapsed="false">
      <c r="A15" s="292"/>
      <c r="B15" s="306" t="str">
        <f aca="false">IF(A15=0," ",VLOOKUP(A15,#REF!,2,FALSE()))</f>
        <v> </v>
      </c>
      <c r="C15" s="294"/>
      <c r="D15" s="294"/>
      <c r="E15" s="295"/>
      <c r="F15" s="296" t="n">
        <f aca="false">IF(A15=0,0,D15*E15)</f>
        <v>0</v>
      </c>
    </row>
    <row r="16" customFormat="false" ht="13.8" hidden="true" customHeight="false" outlineLevel="0" collapsed="false">
      <c r="A16" s="292"/>
      <c r="B16" s="306"/>
      <c r="C16" s="294"/>
      <c r="D16" s="294"/>
      <c r="E16" s="295"/>
      <c r="F16" s="296" t="n">
        <f aca="false">IF(A16=0,0,D16*E16)</f>
        <v>0</v>
      </c>
    </row>
    <row r="17" customFormat="false" ht="13.8" hidden="false" customHeight="false" outlineLevel="0" collapsed="false">
      <c r="A17" s="292"/>
      <c r="B17" s="306" t="str">
        <f aca="false">IF(A17=0," ",VLOOKUP(A17,#REF!,2,FALSE()))</f>
        <v> </v>
      </c>
      <c r="C17" s="294"/>
      <c r="D17" s="294"/>
      <c r="E17" s="295"/>
      <c r="F17" s="296" t="n">
        <f aca="false">IF(A17=0,0,D17*E17)</f>
        <v>0</v>
      </c>
    </row>
    <row r="18" customFormat="false" ht="13.8" hidden="true" customHeight="false" outlineLevel="0" collapsed="false">
      <c r="A18" s="292"/>
      <c r="B18" s="306" t="str">
        <f aca="false">IF(A18=0," ",VLOOKUP(A18,#REF!,2,FALSE()))</f>
        <v> </v>
      </c>
      <c r="C18" s="294"/>
      <c r="D18" s="294"/>
      <c r="E18" s="295"/>
      <c r="F18" s="296" t="n">
        <f aca="false">IF(A18=0,0,D18*E18)</f>
        <v>0</v>
      </c>
    </row>
    <row r="19" customFormat="false" ht="13.8" hidden="true" customHeight="false" outlineLevel="0" collapsed="false">
      <c r="A19" s="292"/>
      <c r="B19" s="306" t="str">
        <f aca="false">IF(A19=0," ",VLOOKUP(A19,#REF!,2,FALSE()))</f>
        <v> </v>
      </c>
      <c r="C19" s="294"/>
      <c r="D19" s="294"/>
      <c r="E19" s="295"/>
      <c r="F19" s="296" t="n">
        <f aca="false">IF(A19=0,0,D19*E19)</f>
        <v>0</v>
      </c>
    </row>
    <row r="20" customFormat="false" ht="13.8" hidden="true" customHeight="false" outlineLevel="0" collapsed="false">
      <c r="A20" s="292"/>
      <c r="B20" s="306" t="str">
        <f aca="false">IF(A20=0," ",VLOOKUP(A20,#REF!,2,FALSE()))</f>
        <v> </v>
      </c>
      <c r="C20" s="294"/>
      <c r="D20" s="294"/>
      <c r="E20" s="295"/>
      <c r="F20" s="296" t="n">
        <f aca="false">IF(A20=0,0,D20*E20)</f>
        <v>0</v>
      </c>
    </row>
    <row r="21" customFormat="false" ht="13.8" hidden="true" customHeight="false" outlineLevel="0" collapsed="false">
      <c r="A21" s="292"/>
      <c r="B21" s="306" t="str">
        <f aca="false">IF(A21=0," ",VLOOKUP(A21,#REF!,2,FALSE()))</f>
        <v> </v>
      </c>
      <c r="C21" s="294"/>
      <c r="D21" s="294"/>
      <c r="E21" s="295"/>
      <c r="F21" s="296" t="n">
        <f aca="false">IF(A21=0,0,D21*E21)</f>
        <v>0</v>
      </c>
    </row>
    <row r="22" customFormat="false" ht="13.8" hidden="true" customHeight="false" outlineLevel="0" collapsed="false">
      <c r="A22" s="292"/>
      <c r="B22" s="306" t="str">
        <f aca="false">IF(A22=0," ",VLOOKUP(A22,#REF!,2,FALSE()))</f>
        <v> </v>
      </c>
      <c r="C22" s="294"/>
      <c r="D22" s="294"/>
      <c r="E22" s="295"/>
      <c r="F22" s="296" t="n">
        <f aca="false">IF(A22=0,0,D22*E22)</f>
        <v>0</v>
      </c>
    </row>
    <row r="23" customFormat="false" ht="13.8" hidden="false" customHeight="false" outlineLevel="0" collapsed="false">
      <c r="A23" s="292"/>
      <c r="B23" s="306" t="str">
        <f aca="false">IF(A23=0," ",VLOOKUP(A23,#REF!,2,FALSE()))</f>
        <v> </v>
      </c>
      <c r="C23" s="294"/>
      <c r="D23" s="294"/>
      <c r="E23" s="295"/>
      <c r="F23" s="296" t="n">
        <f aca="false">IF(A23=0,0,D23*E23)</f>
        <v>0</v>
      </c>
    </row>
    <row r="24" customFormat="false" ht="13.8" hidden="true" customHeight="false" outlineLevel="0" collapsed="false">
      <c r="A24" s="292"/>
      <c r="B24" s="306" t="str">
        <f aca="false">IF(A24=0," ",VLOOKUP(A24,#REF!,2,FALSE()))</f>
        <v> </v>
      </c>
      <c r="C24" s="294"/>
      <c r="D24" s="294"/>
      <c r="E24" s="295"/>
      <c r="F24" s="296" t="n">
        <f aca="false">IF(A24=0,0,D24*E24)</f>
        <v>0</v>
      </c>
    </row>
    <row r="25" customFormat="false" ht="13.8" hidden="false" customHeight="false" outlineLevel="0" collapsed="false">
      <c r="A25" s="307"/>
      <c r="B25" s="308" t="str">
        <f aca="false">IF(A25=0," ",VLOOKUP(A25,#REF!,2,FALSE()))</f>
        <v> </v>
      </c>
      <c r="C25" s="309"/>
      <c r="D25" s="309"/>
      <c r="E25" s="310"/>
      <c r="F25" s="311" t="n">
        <f aca="false">IF(A25=0,0,D25*E25)</f>
        <v>0</v>
      </c>
    </row>
    <row r="26" customFormat="false" ht="13.8" hidden="false" customHeight="false" outlineLevel="0" collapsed="false">
      <c r="A26" s="298" t="s">
        <v>240</v>
      </c>
      <c r="B26" s="298"/>
      <c r="C26" s="298"/>
      <c r="D26" s="298"/>
      <c r="E26" s="298"/>
      <c r="F26" s="299" t="n">
        <f aca="false">SUM(F3:F25)</f>
        <v>158100</v>
      </c>
    </row>
  </sheetData>
  <mergeCells count="1">
    <mergeCell ref="A26:E26"/>
  </mergeCells>
  <printOptions headings="false" gridLines="false" gridLinesSet="true" horizontalCentered="true" verticalCentered="false"/>
  <pageMargins left="0.236111111111111" right="0.236111111111111" top="0.747916666666667" bottom="0.747916666666667"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J56"/>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K1" activeCellId="0" sqref="K1"/>
    </sheetView>
  </sheetViews>
  <sheetFormatPr defaultColWidth="9.109375" defaultRowHeight="13.8" zeroHeight="false" outlineLevelRow="0" outlineLevelCol="0"/>
  <cols>
    <col collapsed="false" customWidth="false" hidden="false" outlineLevel="0" max="1" min="1" style="162" width="9.11"/>
    <col collapsed="false" customWidth="true" hidden="false" outlineLevel="0" max="2" min="2" style="162" width="50.11"/>
    <col collapsed="false" customWidth="true" hidden="false" outlineLevel="0" max="3" min="3" style="162" width="42.34"/>
    <col collapsed="false" customWidth="false" hidden="false" outlineLevel="0" max="4" min="4" style="162" width="9.11"/>
    <col collapsed="false" customWidth="true" hidden="false" outlineLevel="0" max="5" min="5" style="164" width="11.33"/>
    <col collapsed="false" customWidth="true" hidden="false" outlineLevel="0" max="6" min="6" style="164" width="12.67"/>
    <col collapsed="false" customWidth="false" hidden="false" outlineLevel="0" max="7" min="7" style="162" width="9.11"/>
    <col collapsed="false" customWidth="false" hidden="true" outlineLevel="0" max="9" min="8" style="162" width="9.11"/>
    <col collapsed="false" customWidth="true" hidden="true" outlineLevel="0" max="10" min="10" style="162" width="93.33"/>
    <col collapsed="false" customWidth="false" hidden="false" outlineLevel="0" max="16384" min="14" style="162" width="9.11"/>
  </cols>
  <sheetData>
    <row r="1" customFormat="false" ht="13.8" hidden="false" customHeight="false" outlineLevel="0" collapsed="false">
      <c r="A1" s="169" t="s">
        <v>322</v>
      </c>
    </row>
    <row r="3" customFormat="false" ht="23.85" hidden="false" customHeight="false" outlineLevel="0" collapsed="false">
      <c r="A3" s="251" t="s">
        <v>222</v>
      </c>
      <c r="B3" s="247" t="s">
        <v>270</v>
      </c>
      <c r="C3" s="247" t="s">
        <v>224</v>
      </c>
      <c r="D3" s="175" t="s">
        <v>228</v>
      </c>
      <c r="E3" s="175" t="s">
        <v>271</v>
      </c>
      <c r="F3" s="175" t="s">
        <v>272</v>
      </c>
      <c r="I3" s="312" t="s">
        <v>222</v>
      </c>
      <c r="J3" s="313" t="s">
        <v>270</v>
      </c>
    </row>
    <row r="4" customFormat="false" ht="13.8" hidden="false" customHeight="false" outlineLevel="0" collapsed="false">
      <c r="A4" s="286" t="n">
        <v>430107</v>
      </c>
      <c r="B4" s="300" t="s">
        <v>323</v>
      </c>
      <c r="C4" s="301" t="s">
        <v>324</v>
      </c>
      <c r="D4" s="289" t="n">
        <v>12</v>
      </c>
      <c r="E4" s="290" t="n">
        <v>1700</v>
      </c>
      <c r="F4" s="291" t="n">
        <f aca="false">IF(A4=0,0,D4*E4)</f>
        <v>20400</v>
      </c>
      <c r="I4" s="314" t="s">
        <v>325</v>
      </c>
      <c r="J4" s="314" t="s">
        <v>326</v>
      </c>
    </row>
    <row r="5" customFormat="false" ht="13.8" hidden="false" customHeight="false" outlineLevel="0" collapsed="false">
      <c r="A5" s="292" t="n">
        <v>430120</v>
      </c>
      <c r="B5" s="302" t="s">
        <v>297</v>
      </c>
      <c r="C5" s="303" t="s">
        <v>327</v>
      </c>
      <c r="D5" s="294" t="n">
        <v>12</v>
      </c>
      <c r="E5" s="295" t="n">
        <v>3000</v>
      </c>
      <c r="F5" s="296" t="n">
        <f aca="false">IF(A5=0,0,D5*E5)</f>
        <v>36000</v>
      </c>
      <c r="I5" s="315" t="n">
        <v>420101</v>
      </c>
      <c r="J5" s="162" t="s">
        <v>328</v>
      </c>
    </row>
    <row r="6" customFormat="false" ht="35.05" hidden="false" customHeight="false" outlineLevel="0" collapsed="false">
      <c r="A6" s="292" t="n">
        <v>420105</v>
      </c>
      <c r="B6" s="302" t="s">
        <v>329</v>
      </c>
      <c r="C6" s="305" t="s">
        <v>330</v>
      </c>
      <c r="D6" s="294" t="n">
        <v>2</v>
      </c>
      <c r="E6" s="295" t="n">
        <v>1000</v>
      </c>
      <c r="F6" s="296" t="n">
        <f aca="false">IF(A6=0,0,D6*E6)</f>
        <v>2000</v>
      </c>
      <c r="I6" s="315" t="n">
        <v>420103</v>
      </c>
      <c r="J6" s="162" t="s">
        <v>331</v>
      </c>
    </row>
    <row r="7" customFormat="false" ht="23.85" hidden="false" customHeight="false" outlineLevel="0" collapsed="false">
      <c r="A7" s="292" t="n">
        <v>420106</v>
      </c>
      <c r="B7" s="316" t="str">
        <f aca="false">IF(A7=0," ",VLOOKUP(A7,I:J,2,FALSE()))</f>
        <v>Locação de Utensílios e Equipamentos</v>
      </c>
      <c r="C7" s="317" t="s">
        <v>332</v>
      </c>
      <c r="D7" s="294" t="n">
        <v>2</v>
      </c>
      <c r="E7" s="295" t="n">
        <v>1750</v>
      </c>
      <c r="F7" s="296" t="n">
        <f aca="false">IF(A7=0,0,D7*E7)</f>
        <v>3500</v>
      </c>
      <c r="I7" s="315" t="n">
        <v>420104</v>
      </c>
      <c r="J7" s="162" t="s">
        <v>317</v>
      </c>
    </row>
    <row r="8" customFormat="false" ht="13.8" hidden="false" customHeight="false" outlineLevel="0" collapsed="false">
      <c r="A8" s="292"/>
      <c r="B8" s="306" t="str">
        <f aca="false">IF(A8=0," ",VLOOKUP(A8,I:J,2,FALSE()))</f>
        <v> </v>
      </c>
      <c r="C8" s="294"/>
      <c r="D8" s="294"/>
      <c r="E8" s="295"/>
      <c r="F8" s="296" t="n">
        <f aca="false">IF(A8=0,0,D8*E8)</f>
        <v>0</v>
      </c>
      <c r="I8" s="315" t="n">
        <v>420105</v>
      </c>
      <c r="J8" s="162" t="s">
        <v>333</v>
      </c>
    </row>
    <row r="9" customFormat="false" ht="13.8" hidden="false" customHeight="false" outlineLevel="0" collapsed="false">
      <c r="A9" s="292"/>
      <c r="B9" s="306" t="str">
        <f aca="false">IF(A9=0," ",VLOOKUP(A9,I:J,2,FALSE()))</f>
        <v> </v>
      </c>
      <c r="C9" s="294"/>
      <c r="D9" s="294"/>
      <c r="E9" s="295"/>
      <c r="F9" s="296" t="n">
        <f aca="false">IF(A9=0,0,D9*E9)</f>
        <v>0</v>
      </c>
      <c r="I9" s="315" t="n">
        <v>420106</v>
      </c>
      <c r="J9" s="162" t="s">
        <v>334</v>
      </c>
    </row>
    <row r="10" customFormat="false" ht="13.8" hidden="false" customHeight="false" outlineLevel="0" collapsed="false">
      <c r="A10" s="292"/>
      <c r="B10" s="306" t="str">
        <f aca="false">IF(A10=0," ",VLOOKUP(A10,I:J,2,FALSE()))</f>
        <v> </v>
      </c>
      <c r="C10" s="294"/>
      <c r="D10" s="294"/>
      <c r="E10" s="295"/>
      <c r="F10" s="296" t="n">
        <f aca="false">IF(A10=0,0,D10*E10)</f>
        <v>0</v>
      </c>
      <c r="I10" s="315" t="n">
        <v>420107</v>
      </c>
      <c r="J10" s="162" t="s">
        <v>335</v>
      </c>
    </row>
    <row r="11" customFormat="false" ht="13.8" hidden="false" customHeight="false" outlineLevel="0" collapsed="false">
      <c r="A11" s="292"/>
      <c r="B11" s="306" t="str">
        <f aca="false">IF(A11=0," ",VLOOKUP(A11,I:J,2,FALSE()))</f>
        <v> </v>
      </c>
      <c r="C11" s="294"/>
      <c r="D11" s="294"/>
      <c r="E11" s="295"/>
      <c r="F11" s="296" t="n">
        <f aca="false">IF(A11=0,0,D11*E11)</f>
        <v>0</v>
      </c>
      <c r="I11" s="315" t="n">
        <v>420108</v>
      </c>
      <c r="J11" s="162" t="s">
        <v>336</v>
      </c>
    </row>
    <row r="12" customFormat="false" ht="13.8" hidden="false" customHeight="false" outlineLevel="0" collapsed="false">
      <c r="A12" s="292"/>
      <c r="B12" s="306"/>
      <c r="C12" s="294"/>
      <c r="D12" s="294"/>
      <c r="E12" s="295"/>
      <c r="F12" s="296" t="n">
        <f aca="false">IF(A12=0,0,D12*E12)</f>
        <v>0</v>
      </c>
      <c r="I12" s="315" t="n">
        <v>420109</v>
      </c>
      <c r="J12" s="162" t="s">
        <v>337</v>
      </c>
    </row>
    <row r="13" customFormat="false" ht="13.8" hidden="false" customHeight="false" outlineLevel="0" collapsed="false">
      <c r="A13" s="292"/>
      <c r="B13" s="306" t="str">
        <f aca="false">IF(A13=0," ",VLOOKUP(A13,I:J,2,FALSE()))</f>
        <v> </v>
      </c>
      <c r="C13" s="294"/>
      <c r="D13" s="294"/>
      <c r="E13" s="295"/>
      <c r="F13" s="296" t="n">
        <f aca="false">IF(A13=0,0,D13*E13)</f>
        <v>0</v>
      </c>
      <c r="I13" s="314" t="s">
        <v>338</v>
      </c>
      <c r="J13" s="314" t="s">
        <v>339</v>
      </c>
    </row>
    <row r="14" customFormat="false" ht="13.8" hidden="false" customHeight="false" outlineLevel="0" collapsed="false">
      <c r="A14" s="292"/>
      <c r="B14" s="306" t="str">
        <f aca="false">IF(A14=0," ",VLOOKUP(A14,I:J,2,FALSE()))</f>
        <v> </v>
      </c>
      <c r="C14" s="294"/>
      <c r="D14" s="294"/>
      <c r="E14" s="295"/>
      <c r="F14" s="296" t="n">
        <f aca="false">IF(A14=0,0,D14*E14)</f>
        <v>0</v>
      </c>
      <c r="I14" s="315" t="n">
        <v>420201</v>
      </c>
      <c r="J14" s="162" t="s">
        <v>340</v>
      </c>
    </row>
    <row r="15" customFormat="false" ht="13.8" hidden="false" customHeight="false" outlineLevel="0" collapsed="false">
      <c r="A15" s="292"/>
      <c r="B15" s="306" t="str">
        <f aca="false">IF(A15=0," ",VLOOKUP(A15,I:J,2,FALSE()))</f>
        <v> </v>
      </c>
      <c r="C15" s="294"/>
      <c r="D15" s="294"/>
      <c r="E15" s="295"/>
      <c r="F15" s="296" t="n">
        <f aca="false">IF(A15=0,0,D15*E15)</f>
        <v>0</v>
      </c>
      <c r="I15" s="315" t="n">
        <v>420202</v>
      </c>
      <c r="J15" s="162" t="s">
        <v>341</v>
      </c>
    </row>
    <row r="16" customFormat="false" ht="13.8" hidden="false" customHeight="false" outlineLevel="0" collapsed="false">
      <c r="A16" s="292"/>
      <c r="B16" s="306" t="str">
        <f aca="false">IF(A16=0," ",VLOOKUP(A16,I:J,2,FALSE()))</f>
        <v> </v>
      </c>
      <c r="C16" s="294"/>
      <c r="D16" s="294"/>
      <c r="E16" s="295"/>
      <c r="F16" s="296" t="n">
        <f aca="false">IF(A16=0,0,D16*E16)</f>
        <v>0</v>
      </c>
      <c r="I16" s="315" t="n">
        <v>420203</v>
      </c>
      <c r="J16" s="162" t="s">
        <v>342</v>
      </c>
    </row>
    <row r="17" customFormat="false" ht="13.8" hidden="false" customHeight="false" outlineLevel="0" collapsed="false">
      <c r="A17" s="292"/>
      <c r="B17" s="306" t="str">
        <f aca="false">IF(A17=0," ",VLOOKUP(A17,I:J,2,FALSE()))</f>
        <v> </v>
      </c>
      <c r="C17" s="294"/>
      <c r="D17" s="294"/>
      <c r="E17" s="295"/>
      <c r="F17" s="296" t="n">
        <f aca="false">IF(A17=0,0,D17*E17)</f>
        <v>0</v>
      </c>
      <c r="I17" s="315" t="n">
        <v>420204</v>
      </c>
      <c r="J17" s="162" t="s">
        <v>343</v>
      </c>
    </row>
    <row r="18" customFormat="false" ht="13.8" hidden="false" customHeight="false" outlineLevel="0" collapsed="false">
      <c r="A18" s="292"/>
      <c r="B18" s="306" t="str">
        <f aca="false">IF(A18=0," ",VLOOKUP(A18,I:J,2,FALSE()))</f>
        <v> </v>
      </c>
      <c r="C18" s="294"/>
      <c r="D18" s="294"/>
      <c r="E18" s="295"/>
      <c r="F18" s="296" t="n">
        <f aca="false">IF(A18=0,0,D18*E18)</f>
        <v>0</v>
      </c>
      <c r="I18" s="314" t="s">
        <v>344</v>
      </c>
      <c r="J18" s="314" t="s">
        <v>345</v>
      </c>
    </row>
    <row r="19" customFormat="false" ht="13.8" hidden="false" customHeight="false" outlineLevel="0" collapsed="false">
      <c r="A19" s="292"/>
      <c r="B19" s="306" t="str">
        <f aca="false">IF(A19=0," ",VLOOKUP(A19,I:J,2,FALSE()))</f>
        <v> </v>
      </c>
      <c r="C19" s="294"/>
      <c r="D19" s="294"/>
      <c r="E19" s="295"/>
      <c r="F19" s="296" t="n">
        <f aca="false">IF(A19=0,0,D19*E19)</f>
        <v>0</v>
      </c>
      <c r="I19" s="315" t="n">
        <v>430101</v>
      </c>
      <c r="J19" s="162" t="s">
        <v>346</v>
      </c>
    </row>
    <row r="20" customFormat="false" ht="13.8" hidden="false" customHeight="false" outlineLevel="0" collapsed="false">
      <c r="A20" s="292"/>
      <c r="B20" s="306" t="str">
        <f aca="false">IF(A20=0," ",VLOOKUP(A20,I:J,2,FALSE()))</f>
        <v> </v>
      </c>
      <c r="C20" s="294"/>
      <c r="D20" s="294"/>
      <c r="E20" s="295"/>
      <c r="F20" s="296" t="n">
        <f aca="false">IF(A20=0,0,D20*E20)</f>
        <v>0</v>
      </c>
      <c r="I20" s="315" t="n">
        <v>430102</v>
      </c>
      <c r="J20" s="162" t="s">
        <v>347</v>
      </c>
    </row>
    <row r="21" customFormat="false" ht="13.8" hidden="false" customHeight="false" outlineLevel="0" collapsed="false">
      <c r="A21" s="292"/>
      <c r="B21" s="306" t="str">
        <f aca="false">IF(A21=0," ",VLOOKUP(A21,I:J,2,FALSE()))</f>
        <v> </v>
      </c>
      <c r="C21" s="294"/>
      <c r="D21" s="294"/>
      <c r="E21" s="295"/>
      <c r="F21" s="296" t="n">
        <f aca="false">IF(A21=0,0,D21*E21)</f>
        <v>0</v>
      </c>
      <c r="I21" s="315" t="n">
        <v>430103</v>
      </c>
      <c r="J21" s="162" t="s">
        <v>348</v>
      </c>
    </row>
    <row r="22" customFormat="false" ht="13.8" hidden="false" customHeight="false" outlineLevel="0" collapsed="false">
      <c r="A22" s="292"/>
      <c r="B22" s="306" t="str">
        <f aca="false">IF(A22=0," ",VLOOKUP(A22,I:J,2,FALSE()))</f>
        <v> </v>
      </c>
      <c r="C22" s="294"/>
      <c r="D22" s="294"/>
      <c r="E22" s="295"/>
      <c r="F22" s="296" t="n">
        <f aca="false">IF(A22=0,0,D22*E22)</f>
        <v>0</v>
      </c>
      <c r="I22" s="315" t="n">
        <v>430104</v>
      </c>
      <c r="J22" s="162" t="s">
        <v>349</v>
      </c>
    </row>
    <row r="23" customFormat="false" ht="13.8" hidden="false" customHeight="false" outlineLevel="0" collapsed="false">
      <c r="A23" s="292"/>
      <c r="B23" s="306" t="str">
        <f aca="false">IF(A23=0," ",VLOOKUP(A23,I:J,2,FALSE()))</f>
        <v> </v>
      </c>
      <c r="C23" s="294"/>
      <c r="D23" s="294"/>
      <c r="E23" s="295"/>
      <c r="F23" s="296" t="n">
        <f aca="false">IF(A23=0,0,D23*E23)</f>
        <v>0</v>
      </c>
      <c r="I23" s="315" t="n">
        <v>430105</v>
      </c>
      <c r="J23" s="162" t="s">
        <v>350</v>
      </c>
    </row>
    <row r="24" customFormat="false" ht="13.8" hidden="false" customHeight="false" outlineLevel="0" collapsed="false">
      <c r="A24" s="307"/>
      <c r="B24" s="318" t="str">
        <f aca="false">IF(A24=0," ",VLOOKUP(A24,I:J,2,FALSE()))</f>
        <v> </v>
      </c>
      <c r="C24" s="309"/>
      <c r="D24" s="309"/>
      <c r="E24" s="310"/>
      <c r="F24" s="311" t="n">
        <f aca="false">IF(A24=0,0,D24*E24)</f>
        <v>0</v>
      </c>
      <c r="I24" s="315" t="n">
        <v>430106</v>
      </c>
      <c r="J24" s="162" t="s">
        <v>351</v>
      </c>
    </row>
    <row r="25" customFormat="false" ht="13.8" hidden="false" customHeight="false" outlineLevel="0" collapsed="false">
      <c r="A25" s="298" t="s">
        <v>240</v>
      </c>
      <c r="B25" s="298"/>
      <c r="C25" s="298"/>
      <c r="D25" s="298"/>
      <c r="E25" s="298"/>
      <c r="F25" s="299" t="n">
        <f aca="false">SUM(F3:F24)</f>
        <v>61900</v>
      </c>
      <c r="I25" s="315" t="n">
        <v>430107</v>
      </c>
      <c r="J25" s="162" t="s">
        <v>323</v>
      </c>
    </row>
    <row r="26" customFormat="false" ht="13.8" hidden="false" customHeight="false" outlineLevel="0" collapsed="false">
      <c r="I26" s="315" t="n">
        <v>430108</v>
      </c>
      <c r="J26" s="162" t="s">
        <v>352</v>
      </c>
    </row>
    <row r="27" customFormat="false" ht="13.8" hidden="false" customHeight="false" outlineLevel="0" collapsed="false">
      <c r="I27" s="315" t="n">
        <v>430109</v>
      </c>
      <c r="J27" s="162" t="s">
        <v>353</v>
      </c>
    </row>
    <row r="28" customFormat="false" ht="13.8" hidden="false" customHeight="false" outlineLevel="0" collapsed="false">
      <c r="I28" s="315" t="n">
        <v>430110</v>
      </c>
      <c r="J28" s="162" t="s">
        <v>320</v>
      </c>
    </row>
    <row r="29" customFormat="false" ht="13.8" hidden="false" customHeight="false" outlineLevel="0" collapsed="false">
      <c r="I29" s="315" t="n">
        <v>430111</v>
      </c>
      <c r="J29" s="162" t="s">
        <v>354</v>
      </c>
    </row>
    <row r="30" customFormat="false" ht="13.8" hidden="false" customHeight="false" outlineLevel="0" collapsed="false">
      <c r="I30" s="315" t="n">
        <v>430112</v>
      </c>
      <c r="J30" s="162" t="s">
        <v>287</v>
      </c>
    </row>
    <row r="31" customFormat="false" ht="13.8" hidden="false" customHeight="false" outlineLevel="0" collapsed="false">
      <c r="I31" s="315" t="n">
        <v>430113</v>
      </c>
      <c r="J31" s="162" t="s">
        <v>273</v>
      </c>
    </row>
    <row r="32" customFormat="false" ht="13.8" hidden="false" customHeight="false" outlineLevel="0" collapsed="false">
      <c r="I32" s="315" t="n">
        <v>430114</v>
      </c>
      <c r="J32" s="162" t="s">
        <v>355</v>
      </c>
    </row>
    <row r="33" customFormat="false" ht="13.8" hidden="false" customHeight="false" outlineLevel="0" collapsed="false">
      <c r="I33" s="315" t="n">
        <v>430115</v>
      </c>
      <c r="J33" s="162" t="s">
        <v>299</v>
      </c>
    </row>
    <row r="34" customFormat="false" ht="13.8" hidden="false" customHeight="false" outlineLevel="0" collapsed="false">
      <c r="I34" s="315" t="n">
        <v>430116</v>
      </c>
      <c r="J34" s="162" t="s">
        <v>356</v>
      </c>
    </row>
    <row r="35" customFormat="false" ht="13.8" hidden="false" customHeight="false" outlineLevel="0" collapsed="false">
      <c r="I35" s="315" t="n">
        <v>430117</v>
      </c>
      <c r="J35" s="162" t="s">
        <v>281</v>
      </c>
    </row>
    <row r="36" customFormat="false" ht="13.8" hidden="false" customHeight="false" outlineLevel="0" collapsed="false">
      <c r="I36" s="315" t="n">
        <v>430118</v>
      </c>
      <c r="J36" s="162" t="s">
        <v>357</v>
      </c>
    </row>
    <row r="37" customFormat="false" ht="13.8" hidden="false" customHeight="false" outlineLevel="0" collapsed="false">
      <c r="I37" s="315" t="n">
        <v>430119</v>
      </c>
      <c r="J37" s="162" t="s">
        <v>358</v>
      </c>
    </row>
    <row r="38" customFormat="false" ht="13.8" hidden="false" customHeight="false" outlineLevel="0" collapsed="false">
      <c r="I38" s="315" t="n">
        <v>430120</v>
      </c>
      <c r="J38" s="162" t="s">
        <v>297</v>
      </c>
    </row>
    <row r="39" customFormat="false" ht="13.8" hidden="false" customHeight="false" outlineLevel="0" collapsed="false">
      <c r="I39" s="315" t="n">
        <v>430124</v>
      </c>
      <c r="J39" s="162" t="s">
        <v>359</v>
      </c>
    </row>
    <row r="40" customFormat="false" ht="13.8" hidden="false" customHeight="false" outlineLevel="0" collapsed="false">
      <c r="I40" s="315" t="n">
        <v>430125</v>
      </c>
      <c r="J40" s="162" t="s">
        <v>303</v>
      </c>
    </row>
    <row r="41" customFormat="false" ht="13.8" hidden="false" customHeight="false" outlineLevel="0" collapsed="false">
      <c r="I41" s="315" t="n">
        <v>430126</v>
      </c>
      <c r="J41" s="162" t="s">
        <v>360</v>
      </c>
    </row>
    <row r="42" customFormat="false" ht="13.8" hidden="false" customHeight="false" outlineLevel="0" collapsed="false">
      <c r="I42" s="315" t="n">
        <v>430128</v>
      </c>
      <c r="J42" s="162" t="s">
        <v>361</v>
      </c>
    </row>
    <row r="43" customFormat="false" ht="13.8" hidden="false" customHeight="false" outlineLevel="0" collapsed="false">
      <c r="I43" s="314" t="s">
        <v>362</v>
      </c>
      <c r="J43" s="314" t="s">
        <v>363</v>
      </c>
    </row>
    <row r="44" customFormat="false" ht="13.8" hidden="false" customHeight="false" outlineLevel="0" collapsed="false">
      <c r="I44" s="315" t="n">
        <v>430201</v>
      </c>
      <c r="J44" s="162" t="s">
        <v>364</v>
      </c>
    </row>
    <row r="45" customFormat="false" ht="13.8" hidden="false" customHeight="false" outlineLevel="0" collapsed="false">
      <c r="I45" s="315" t="n">
        <v>430202</v>
      </c>
      <c r="J45" s="162" t="s">
        <v>102</v>
      </c>
    </row>
    <row r="46" customFormat="false" ht="13.8" hidden="false" customHeight="false" outlineLevel="0" collapsed="false">
      <c r="I46" s="314"/>
      <c r="J46" s="314" t="s">
        <v>221</v>
      </c>
    </row>
    <row r="47" customFormat="false" ht="13.8" hidden="false" customHeight="false" outlineLevel="0" collapsed="false">
      <c r="I47" s="315" t="n">
        <v>1</v>
      </c>
      <c r="J47" s="319"/>
    </row>
    <row r="48" customFormat="false" ht="13.8" hidden="false" customHeight="false" outlineLevel="0" collapsed="false">
      <c r="I48" s="315" t="n">
        <v>2</v>
      </c>
      <c r="J48" s="319"/>
    </row>
    <row r="49" customFormat="false" ht="13.8" hidden="false" customHeight="false" outlineLevel="0" collapsed="false">
      <c r="I49" s="315" t="n">
        <v>3</v>
      </c>
      <c r="J49" s="319"/>
    </row>
    <row r="50" customFormat="false" ht="13.8" hidden="false" customHeight="false" outlineLevel="0" collapsed="false">
      <c r="I50" s="315" t="n">
        <v>4</v>
      </c>
      <c r="J50" s="319"/>
    </row>
    <row r="51" customFormat="false" ht="13.8" hidden="false" customHeight="false" outlineLevel="0" collapsed="false">
      <c r="I51" s="315" t="n">
        <v>5</v>
      </c>
      <c r="J51" s="319"/>
    </row>
    <row r="52" customFormat="false" ht="13.8" hidden="false" customHeight="false" outlineLevel="0" collapsed="false">
      <c r="I52" s="315" t="n">
        <v>6</v>
      </c>
      <c r="J52" s="319"/>
    </row>
    <row r="53" customFormat="false" ht="13.8" hidden="false" customHeight="false" outlineLevel="0" collapsed="false">
      <c r="I53" s="315" t="n">
        <v>7</v>
      </c>
      <c r="J53" s="319"/>
    </row>
    <row r="54" customFormat="false" ht="13.8" hidden="false" customHeight="false" outlineLevel="0" collapsed="false">
      <c r="I54" s="315" t="n">
        <v>8</v>
      </c>
      <c r="J54" s="319"/>
    </row>
    <row r="55" customFormat="false" ht="13.8" hidden="false" customHeight="false" outlineLevel="0" collapsed="false">
      <c r="I55" s="315" t="n">
        <v>9</v>
      </c>
      <c r="J55" s="319"/>
    </row>
    <row r="56" customFormat="false" ht="13.8" hidden="false" customHeight="false" outlineLevel="0" collapsed="false">
      <c r="I56" s="315" t="n">
        <v>10</v>
      </c>
      <c r="J56" s="319"/>
    </row>
  </sheetData>
  <mergeCells count="1">
    <mergeCell ref="A25:E25"/>
  </mergeCells>
  <printOptions headings="false" gridLines="false" gridLinesSet="true" horizontalCentered="true" verticalCentered="false"/>
  <pageMargins left="0.25" right="0.25" top="0.75" bottom="0.75"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24"/>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K36" activeCellId="0" sqref="K36"/>
    </sheetView>
  </sheetViews>
  <sheetFormatPr defaultColWidth="9.109375" defaultRowHeight="13.8" zeroHeight="false" outlineLevelRow="0" outlineLevelCol="0"/>
  <cols>
    <col collapsed="false" customWidth="false" hidden="false" outlineLevel="0" max="1" min="1" style="162" width="9.11"/>
    <col collapsed="false" customWidth="true" hidden="false" outlineLevel="0" max="2" min="2" style="162" width="50.11"/>
    <col collapsed="false" customWidth="true" hidden="false" outlineLevel="0" max="3" min="3" style="162" width="42.34"/>
    <col collapsed="false" customWidth="false" hidden="false" outlineLevel="0" max="4" min="4" style="162" width="9.11"/>
    <col collapsed="false" customWidth="true" hidden="false" outlineLevel="0" max="5" min="5" style="164" width="11.33"/>
    <col collapsed="false" customWidth="true" hidden="false" outlineLevel="0" max="6" min="6" style="164" width="12.67"/>
    <col collapsed="false" customWidth="false" hidden="false" outlineLevel="0" max="8" min="7" style="162" width="9.11"/>
    <col collapsed="false" customWidth="false" hidden="true" outlineLevel="0" max="9" min="9" style="162" width="9.11"/>
    <col collapsed="false" customWidth="true" hidden="true" outlineLevel="0" max="10" min="10" style="162" width="54.11"/>
    <col collapsed="false" customWidth="false" hidden="false" outlineLevel="0" max="11" min="11" style="162" width="9.11"/>
    <col collapsed="false" customWidth="false" hidden="false" outlineLevel="0" max="16384" min="16" style="162" width="9.11"/>
  </cols>
  <sheetData>
    <row r="1" customFormat="false" ht="13.8" hidden="false" customHeight="false" outlineLevel="0" collapsed="false">
      <c r="A1" s="169" t="s">
        <v>365</v>
      </c>
    </row>
    <row r="3" customFormat="false" ht="23.85" hidden="false" customHeight="false" outlineLevel="0" collapsed="false">
      <c r="A3" s="251" t="s">
        <v>222</v>
      </c>
      <c r="B3" s="247" t="s">
        <v>270</v>
      </c>
      <c r="C3" s="247" t="s">
        <v>224</v>
      </c>
      <c r="D3" s="175" t="s">
        <v>366</v>
      </c>
      <c r="E3" s="175" t="s">
        <v>367</v>
      </c>
      <c r="F3" s="175" t="s">
        <v>272</v>
      </c>
      <c r="I3" s="312" t="s">
        <v>222</v>
      </c>
      <c r="J3" s="313" t="s">
        <v>270</v>
      </c>
    </row>
    <row r="4" customFormat="false" ht="13.8" hidden="false" customHeight="false" outlineLevel="0" collapsed="false">
      <c r="A4" s="292" t="n">
        <v>120102</v>
      </c>
      <c r="B4" s="316" t="str">
        <f aca="false">IF(A4=0," ",VLOOKUP(A4,I:J,2,FALSE()))</f>
        <v>Móveis, Eletrodomésticos e Utensílios</v>
      </c>
      <c r="C4" s="294" t="s">
        <v>368</v>
      </c>
      <c r="D4" s="294" t="n">
        <v>2</v>
      </c>
      <c r="E4" s="295" t="n">
        <v>200</v>
      </c>
      <c r="F4" s="296" t="n">
        <f aca="false">IF(A4=0,0,D4*E4)</f>
        <v>400</v>
      </c>
      <c r="I4" s="315" t="n">
        <v>120101</v>
      </c>
      <c r="J4" s="162" t="s">
        <v>369</v>
      </c>
    </row>
    <row r="5" customFormat="false" ht="13.8" hidden="false" customHeight="false" outlineLevel="0" collapsed="false">
      <c r="A5" s="292" t="n">
        <v>120102</v>
      </c>
      <c r="B5" s="316" t="str">
        <f aca="false">IF(A5=0," ",VLOOKUP(A5,I:J,2,FALSE()))</f>
        <v>Móveis, Eletrodomésticos e Utensílios</v>
      </c>
      <c r="C5" s="294" t="s">
        <v>370</v>
      </c>
      <c r="D5" s="294" t="n">
        <v>2</v>
      </c>
      <c r="E5" s="295" t="n">
        <v>350</v>
      </c>
      <c r="F5" s="296" t="n">
        <f aca="false">IF(A5=0,0,D5*E5)</f>
        <v>700</v>
      </c>
      <c r="I5" s="315" t="n">
        <v>120102</v>
      </c>
      <c r="J5" s="162" t="s">
        <v>371</v>
      </c>
    </row>
    <row r="6" customFormat="false" ht="13.8" hidden="false" customHeight="false" outlineLevel="0" collapsed="false">
      <c r="A6" s="292" t="n">
        <v>120102</v>
      </c>
      <c r="B6" s="316" t="str">
        <f aca="false">IF(A6=0," ",VLOOKUP(A6,I:J,2,FALSE()))</f>
        <v>Móveis, Eletrodomésticos e Utensílios</v>
      </c>
      <c r="C6" s="294" t="s">
        <v>372</v>
      </c>
      <c r="D6" s="294" t="n">
        <v>10</v>
      </c>
      <c r="E6" s="295" t="n">
        <v>2200</v>
      </c>
      <c r="F6" s="296" t="n">
        <f aca="false">IF(A6=0,0,D6*E6)</f>
        <v>22000</v>
      </c>
      <c r="I6" s="315" t="n">
        <v>120104</v>
      </c>
      <c r="J6" s="162" t="s">
        <v>373</v>
      </c>
    </row>
    <row r="7" customFormat="false" ht="13.8" hidden="false" customHeight="false" outlineLevel="0" collapsed="false">
      <c r="A7" s="292" t="n">
        <v>120102</v>
      </c>
      <c r="B7" s="316" t="str">
        <f aca="false">IF(A7=0," ",VLOOKUP(A7,I:J,2,FALSE()))</f>
        <v>Móveis, Eletrodomésticos e Utensílios</v>
      </c>
      <c r="C7" s="294" t="s">
        <v>374</v>
      </c>
      <c r="D7" s="294" t="n">
        <v>10</v>
      </c>
      <c r="E7" s="295" t="n">
        <v>250</v>
      </c>
      <c r="F7" s="296" t="n">
        <f aca="false">IF(A7=0,0,D7*E7)</f>
        <v>2500</v>
      </c>
      <c r="I7" s="315" t="n">
        <v>120105</v>
      </c>
      <c r="J7" s="162" t="s">
        <v>375</v>
      </c>
    </row>
    <row r="8" customFormat="false" ht="13.8" hidden="false" customHeight="false" outlineLevel="0" collapsed="false">
      <c r="A8" s="292" t="n">
        <v>120102</v>
      </c>
      <c r="B8" s="316" t="str">
        <f aca="false">IF(A8=0," ",VLOOKUP(A8,I:J,2,FALSE()))</f>
        <v>Móveis, Eletrodomésticos e Utensílios</v>
      </c>
      <c r="C8" s="294" t="s">
        <v>376</v>
      </c>
      <c r="D8" s="294" t="n">
        <v>10</v>
      </c>
      <c r="E8" s="295" t="n">
        <v>150</v>
      </c>
      <c r="F8" s="296" t="n">
        <f aca="false">IF(A8=0,0,D8*E8)</f>
        <v>1500</v>
      </c>
      <c r="I8" s="314" t="s">
        <v>377</v>
      </c>
      <c r="J8" s="314" t="s">
        <v>378</v>
      </c>
      <c r="K8" s="314"/>
    </row>
    <row r="9" customFormat="false" ht="13.8" hidden="false" customHeight="false" outlineLevel="0" collapsed="false">
      <c r="A9" s="292" t="n">
        <v>120102</v>
      </c>
      <c r="B9" s="306" t="s">
        <v>371</v>
      </c>
      <c r="C9" s="294" t="s">
        <v>379</v>
      </c>
      <c r="D9" s="294" t="n">
        <v>3</v>
      </c>
      <c r="E9" s="295" t="n">
        <v>100</v>
      </c>
      <c r="F9" s="296" t="n">
        <f aca="false">IF(A9=0,0,D9*E9)</f>
        <v>300</v>
      </c>
      <c r="I9" s="315" t="n">
        <v>120201</v>
      </c>
      <c r="J9" s="162" t="s">
        <v>380</v>
      </c>
    </row>
    <row r="10" customFormat="false" ht="13.8" hidden="false" customHeight="false" outlineLevel="0" collapsed="false">
      <c r="A10" s="292" t="n">
        <v>120102</v>
      </c>
      <c r="B10" s="316" t="str">
        <f aca="false">IF(A10=0," ",VLOOKUP(A10,I:J,2,FALSE()))</f>
        <v>Móveis, Eletrodomésticos e Utensílios</v>
      </c>
      <c r="C10" s="294" t="s">
        <v>381</v>
      </c>
      <c r="D10" s="294" t="n">
        <v>1</v>
      </c>
      <c r="E10" s="295" t="n">
        <v>1550</v>
      </c>
      <c r="F10" s="296" t="n">
        <f aca="false">IF(A10=0,0,D10*E10)</f>
        <v>1550</v>
      </c>
      <c r="I10" s="314"/>
      <c r="J10" s="314" t="s">
        <v>221</v>
      </c>
    </row>
    <row r="11" customFormat="false" ht="13.8" hidden="false" customHeight="false" outlineLevel="0" collapsed="false">
      <c r="A11" s="292" t="n">
        <v>120102</v>
      </c>
      <c r="B11" s="316" t="str">
        <f aca="false">IF(A11=0," ",VLOOKUP(A11,I:J,2,FALSE()))</f>
        <v>Móveis, Eletrodomésticos e Utensílios</v>
      </c>
      <c r="C11" s="294" t="s">
        <v>382</v>
      </c>
      <c r="D11" s="294" t="n">
        <v>3</v>
      </c>
      <c r="E11" s="295" t="n">
        <v>500</v>
      </c>
      <c r="F11" s="296" t="n">
        <f aca="false">IF(A11=0,0,D11*E11)</f>
        <v>1500</v>
      </c>
      <c r="I11" s="315" t="n">
        <v>1</v>
      </c>
      <c r="J11" s="319"/>
    </row>
    <row r="12" customFormat="false" ht="13.8" hidden="false" customHeight="false" outlineLevel="0" collapsed="false">
      <c r="A12" s="292" t="n">
        <v>120102</v>
      </c>
      <c r="B12" s="316" t="str">
        <f aca="false">IF(A12=0," ",VLOOKUP(A12,I:J,2,FALSE()))</f>
        <v>Móveis, Eletrodomésticos e Utensílios</v>
      </c>
      <c r="C12" s="294" t="s">
        <v>383</v>
      </c>
      <c r="D12" s="294" t="n">
        <v>2</v>
      </c>
      <c r="E12" s="295" t="n">
        <v>1100</v>
      </c>
      <c r="F12" s="296" t="n">
        <f aca="false">IF(A12=0,0,D12*E12)</f>
        <v>2200</v>
      </c>
      <c r="I12" s="315" t="n">
        <v>2</v>
      </c>
      <c r="J12" s="319"/>
    </row>
    <row r="13" customFormat="false" ht="13.8" hidden="false" customHeight="false" outlineLevel="0" collapsed="false">
      <c r="A13" s="292" t="n">
        <v>120102</v>
      </c>
      <c r="B13" s="316" t="str">
        <f aca="false">IF(A13=0," ",VLOOKUP(A13,I:J,2,FALSE()))</f>
        <v>Móveis, Eletrodomésticos e Utensílios</v>
      </c>
      <c r="C13" s="294" t="s">
        <v>384</v>
      </c>
      <c r="D13" s="294" t="n">
        <v>2</v>
      </c>
      <c r="E13" s="295" t="n">
        <v>575</v>
      </c>
      <c r="F13" s="296" t="n">
        <f aca="false">IF(A13=0,0,D13*E13)</f>
        <v>1150</v>
      </c>
      <c r="I13" s="315" t="n">
        <v>3</v>
      </c>
      <c r="J13" s="319"/>
    </row>
    <row r="14" customFormat="false" ht="13.8" hidden="false" customHeight="false" outlineLevel="0" collapsed="false">
      <c r="A14" s="292" t="n">
        <v>120101</v>
      </c>
      <c r="B14" s="316" t="str">
        <f aca="false">IF(A14=0," ",VLOOKUP(A14,I:J,2,FALSE()))</f>
        <v>Equipamentos de informática, Eletrônicos e Assemelhados</v>
      </c>
      <c r="C14" s="294" t="s">
        <v>385</v>
      </c>
      <c r="D14" s="294" t="n">
        <v>2</v>
      </c>
      <c r="E14" s="295" t="n">
        <v>2000</v>
      </c>
      <c r="F14" s="296" t="n">
        <f aca="false">D14*E14</f>
        <v>4000</v>
      </c>
      <c r="I14" s="315" t="n">
        <v>4</v>
      </c>
      <c r="J14" s="319"/>
    </row>
    <row r="15" customFormat="false" ht="13.8" hidden="false" customHeight="false" outlineLevel="0" collapsed="false">
      <c r="A15" s="292" t="n">
        <v>120102</v>
      </c>
      <c r="B15" s="316" t="str">
        <f aca="false">IF(A15=0," ",VLOOKUP(A15,I:J,2,FALSE()))</f>
        <v>Móveis, Eletrodomésticos e Utensílios</v>
      </c>
      <c r="C15" s="294" t="s">
        <v>386</v>
      </c>
      <c r="D15" s="294" t="n">
        <v>4</v>
      </c>
      <c r="E15" s="295" t="n">
        <v>80</v>
      </c>
      <c r="F15" s="296" t="n">
        <f aca="false">D15*E15</f>
        <v>320</v>
      </c>
      <c r="I15" s="315" t="n">
        <v>5</v>
      </c>
      <c r="J15" s="319"/>
    </row>
    <row r="16" customFormat="false" ht="13.8" hidden="false" customHeight="false" outlineLevel="0" collapsed="false">
      <c r="A16" s="292" t="n">
        <v>120102</v>
      </c>
      <c r="B16" s="316" t="str">
        <f aca="false">IF(A16=0," ",VLOOKUP(A16,I:J,2,FALSE()))</f>
        <v>Móveis, Eletrodomésticos e Utensílios</v>
      </c>
      <c r="C16" s="294" t="s">
        <v>387</v>
      </c>
      <c r="D16" s="294" t="n">
        <v>3</v>
      </c>
      <c r="E16" s="295" t="n">
        <v>130</v>
      </c>
      <c r="F16" s="296" t="n">
        <f aca="false">D16*E16</f>
        <v>390</v>
      </c>
      <c r="I16" s="315" t="n">
        <v>6</v>
      </c>
      <c r="J16" s="319"/>
    </row>
    <row r="17" customFormat="false" ht="13.8" hidden="false" customHeight="false" outlineLevel="0" collapsed="false">
      <c r="A17" s="292" t="n">
        <v>120101</v>
      </c>
      <c r="B17" s="316" t="str">
        <f aca="false">IF(A17=0," ",VLOOKUP(A17,I:J,2,FALSE()))</f>
        <v>Equipamentos de informática, Eletrônicos e Assemelhados</v>
      </c>
      <c r="C17" s="294" t="s">
        <v>388</v>
      </c>
      <c r="D17" s="294" t="n">
        <v>1</v>
      </c>
      <c r="E17" s="295" t="n">
        <v>1490</v>
      </c>
      <c r="F17" s="296" t="n">
        <f aca="false">D17*E17</f>
        <v>1490</v>
      </c>
      <c r="I17" s="315" t="n">
        <v>7</v>
      </c>
      <c r="J17" s="319"/>
    </row>
    <row r="18" customFormat="false" ht="13.8" hidden="false" customHeight="false" outlineLevel="0" collapsed="false">
      <c r="A18" s="292"/>
      <c r="B18" s="306" t="str">
        <f aca="false">IF(A18=0," ",VLOOKUP(A18,I:J,2,FALSE()))</f>
        <v> </v>
      </c>
      <c r="C18" s="294"/>
      <c r="D18" s="294"/>
      <c r="E18" s="295"/>
      <c r="F18" s="296" t="n">
        <f aca="false">D18*E18</f>
        <v>0</v>
      </c>
      <c r="I18" s="315" t="n">
        <v>8</v>
      </c>
      <c r="J18" s="319"/>
    </row>
    <row r="19" customFormat="false" ht="13.8" hidden="false" customHeight="false" outlineLevel="0" collapsed="false">
      <c r="A19" s="292"/>
      <c r="B19" s="306" t="str">
        <f aca="false">IF(A19=0," ",VLOOKUP(A19,I:J,2,FALSE()))</f>
        <v> </v>
      </c>
      <c r="C19" s="294"/>
      <c r="D19" s="294"/>
      <c r="E19" s="295"/>
      <c r="F19" s="296" t="n">
        <f aca="false">D19*E19</f>
        <v>0</v>
      </c>
      <c r="I19" s="315" t="n">
        <v>9</v>
      </c>
      <c r="J19" s="319"/>
    </row>
    <row r="20" customFormat="false" ht="13.8" hidden="false" customHeight="false" outlineLevel="0" collapsed="false">
      <c r="A20" s="292"/>
      <c r="B20" s="306" t="str">
        <f aca="false">IF(A20=0," ",VLOOKUP(A20,I:J,2,FALSE()))</f>
        <v> </v>
      </c>
      <c r="C20" s="294"/>
      <c r="D20" s="294"/>
      <c r="E20" s="295"/>
      <c r="F20" s="296" t="n">
        <f aca="false">D20*E20</f>
        <v>0</v>
      </c>
      <c r="I20" s="315" t="n">
        <v>10</v>
      </c>
      <c r="J20" s="319"/>
    </row>
    <row r="21" customFormat="false" ht="13.8" hidden="false" customHeight="false" outlineLevel="0" collapsed="false">
      <c r="A21" s="292"/>
      <c r="B21" s="306" t="str">
        <f aca="false">IF(A21=0," ",VLOOKUP(A21,I:J,2,FALSE()))</f>
        <v> </v>
      </c>
      <c r="C21" s="294"/>
      <c r="D21" s="294"/>
      <c r="E21" s="295"/>
      <c r="F21" s="296" t="n">
        <f aca="false">D21*E21</f>
        <v>0</v>
      </c>
    </row>
    <row r="22" customFormat="false" ht="13.8" hidden="false" customHeight="false" outlineLevel="0" collapsed="false">
      <c r="A22" s="292"/>
      <c r="B22" s="306" t="str">
        <f aca="false">IF(A22=0," ",VLOOKUP(A22,I:J,2,FALSE()))</f>
        <v> </v>
      </c>
      <c r="C22" s="294"/>
      <c r="D22" s="294"/>
      <c r="E22" s="295"/>
      <c r="F22" s="296" t="n">
        <f aca="false">D22*E22</f>
        <v>0</v>
      </c>
    </row>
    <row r="23" customFormat="false" ht="13.8" hidden="false" customHeight="false" outlineLevel="0" collapsed="false">
      <c r="A23" s="307"/>
      <c r="B23" s="318" t="str">
        <f aca="false">IF(A23=0," ",VLOOKUP(A23,I:J,2,FALSE()))</f>
        <v> </v>
      </c>
      <c r="C23" s="309"/>
      <c r="D23" s="309"/>
      <c r="E23" s="310"/>
      <c r="F23" s="296" t="n">
        <f aca="false">D23*E23</f>
        <v>0</v>
      </c>
    </row>
    <row r="24" customFormat="false" ht="13.8" hidden="false" customHeight="false" outlineLevel="0" collapsed="false">
      <c r="A24" s="298" t="s">
        <v>240</v>
      </c>
      <c r="B24" s="298"/>
      <c r="C24" s="298"/>
      <c r="D24" s="298"/>
      <c r="E24" s="298"/>
      <c r="F24" s="296" t="n">
        <f aca="false">SUM(F4:F23)</f>
        <v>40000</v>
      </c>
    </row>
  </sheetData>
  <mergeCells count="1">
    <mergeCell ref="A24:E24"/>
  </mergeCells>
  <printOptions headings="false" gridLines="false" gridLinesSet="true" horizontalCentered="false" verticalCentered="false"/>
  <pageMargins left="0.25" right="0.25" top="0.75" bottom="0.75"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docProps/app.xml><?xml version="1.0" encoding="utf-8"?>
<Properties xmlns="http://schemas.openxmlformats.org/officeDocument/2006/extended-properties" xmlns:vt="http://schemas.openxmlformats.org/officeDocument/2006/docPropsVTypes">
  <Template/>
  <TotalTime>1129</TotalTime>
  <Application>LibreOffice/7.4.0.3$Windows_X86_64 LibreOffice_project/f85e47c08ddd19c015c0114a68350214f7066f5a</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2021-07-21T21:54:00Z</dcterms:created>
  <dc:creator>Caio Cézar Ferreira Guimarães</dc:creator>
  <dc:description/>
  <dc:language>pt-BR</dc:language>
  <cp:lastModifiedBy/>
  <dcterms:modified xsi:type="dcterms:W3CDTF">2025-09-12T11:38:21Z</dcterms:modified>
  <cp:revision>54</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0x01010060B87657309A4A49B59112408E4C92AB</vt:lpwstr>
  </property>
  <property fmtid="{D5CDD505-2E9C-101B-9397-08002B2CF9AE}" pid="3" name="ICV">
    <vt:lpwstr>F3EE8FB7F9EF41CD92D60C6A4840BFB9_12</vt:lpwstr>
  </property>
  <property fmtid="{D5CDD505-2E9C-101B-9397-08002B2CF9AE}" pid="4" name="KSOProductBuildVer">
    <vt:lpwstr>1046-12.2.0.21179</vt:lpwstr>
  </property>
</Properties>
</file>